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75" tabRatio="919" activeTab="1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B2" i="40" l="1"/>
  <c r="B2" i="48"/>
  <c r="B2" i="72"/>
  <c r="B2" i="50"/>
  <c r="B2" i="63"/>
  <c r="B2" i="39"/>
  <c r="B2" i="68"/>
  <c r="E10" i="40" l="1"/>
  <c r="D10" i="40"/>
  <c r="C10" i="40"/>
  <c r="T22" i="67"/>
  <c r="T21" i="67"/>
  <c r="T20" i="67"/>
  <c r="T19" i="67"/>
  <c r="T18" i="67"/>
  <c r="T17" i="67"/>
  <c r="T16" i="67"/>
  <c r="T15" i="67"/>
  <c r="T14" i="67"/>
  <c r="T13" i="67"/>
  <c r="T12" i="67"/>
  <c r="T11" i="67"/>
  <c r="T10" i="67"/>
  <c r="F10" i="40" l="1"/>
  <c r="G10" i="40" s="1"/>
  <c r="N19" i="63"/>
  <c r="M19" i="63"/>
  <c r="O19" i="63" s="1"/>
  <c r="D15" i="48" l="1"/>
  <c r="G22" i="50" l="1"/>
  <c r="G17" i="50"/>
  <c r="F17" i="50"/>
  <c r="E17" i="50"/>
  <c r="D17" i="50"/>
  <c r="D22" i="50" s="1"/>
  <c r="C17" i="50"/>
  <c r="G12" i="50"/>
  <c r="F12" i="50"/>
  <c r="F22" i="50" s="1"/>
  <c r="E12" i="50"/>
  <c r="D12" i="50"/>
  <c r="C12" i="50"/>
  <c r="C22" i="50" s="1"/>
  <c r="G7" i="50"/>
  <c r="F7" i="50"/>
  <c r="E7" i="50"/>
  <c r="D7" i="50"/>
  <c r="C7" i="50"/>
  <c r="F15" i="48"/>
  <c r="E15" i="48"/>
  <c r="F7" i="48"/>
  <c r="F22" i="48" s="1"/>
  <c r="E7" i="48"/>
  <c r="D7" i="48"/>
  <c r="D22" i="48" s="1"/>
  <c r="M45" i="67"/>
  <c r="L45" i="67"/>
  <c r="K45" i="67"/>
  <c r="J45" i="67"/>
  <c r="I45" i="67"/>
  <c r="H45" i="67"/>
  <c r="G45" i="67"/>
  <c r="F45" i="67"/>
  <c r="E45" i="67"/>
  <c r="D45" i="67"/>
  <c r="C45" i="67"/>
  <c r="N44" i="67"/>
  <c r="N43" i="67"/>
  <c r="N42" i="67"/>
  <c r="O37" i="67"/>
  <c r="N37" i="67"/>
  <c r="M37" i="67"/>
  <c r="L37" i="67"/>
  <c r="K37" i="67"/>
  <c r="J37" i="67"/>
  <c r="I37" i="67"/>
  <c r="H37" i="67"/>
  <c r="G37" i="67"/>
  <c r="F37" i="67"/>
  <c r="E37" i="67"/>
  <c r="D37" i="67"/>
  <c r="C37" i="67"/>
  <c r="P36" i="67"/>
  <c r="P35" i="67"/>
  <c r="P34" i="67"/>
  <c r="P33" i="67"/>
  <c r="P32" i="67"/>
  <c r="P31" i="67"/>
  <c r="P30" i="67"/>
  <c r="P29" i="67"/>
  <c r="P28" i="67"/>
  <c r="S23" i="67"/>
  <c r="R23" i="67"/>
  <c r="Q23" i="67"/>
  <c r="P23" i="67"/>
  <c r="O23" i="67"/>
  <c r="N23" i="67"/>
  <c r="M23" i="67"/>
  <c r="L23" i="67"/>
  <c r="K23" i="67"/>
  <c r="J23" i="67"/>
  <c r="I23" i="67"/>
  <c r="H23" i="67"/>
  <c r="G23" i="67"/>
  <c r="F23" i="67"/>
  <c r="E23" i="67"/>
  <c r="D23" i="67"/>
  <c r="C23" i="67"/>
  <c r="T9" i="67"/>
  <c r="P37" i="67" l="1"/>
  <c r="E22" i="48"/>
  <c r="T23" i="67"/>
  <c r="N45" i="67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sharedStrings.xml><?xml version="1.0" encoding="utf-8"?>
<sst xmlns="http://schemas.openxmlformats.org/spreadsheetml/2006/main" count="281" uniqueCount="178">
  <si>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</si>
  <si>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</si>
  <si>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</si>
  <si>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</si>
  <si>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</si>
  <si>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</si>
  <si>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</si>
  <si>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</si>
  <si>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</si>
  <si>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</si>
  <si>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</si>
  <si>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</si>
  <si>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</si>
  <si>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</si>
  <si>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</si>
  <si>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</si>
  <si>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</si>
  <si>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</si>
  <si>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</si>
  <si>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</si>
  <si>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</si>
  <si>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</si>
  <si>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</si>
  <si>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</si>
  <si>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</si>
  <si>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</si>
  <si>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</si>
  <si>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</si>
  <si>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</si>
  <si>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</si>
  <si>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</si>
  <si>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</si>
  <si>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</si>
  <si>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</si>
  <si>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</si>
  <si>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</si>
  <si>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</si>
  <si>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</si>
  <si>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</si>
  <si>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</si>
  <si>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</si>
  <si>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</si>
  <si>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</si>
  <si>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</si>
  <si>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</si>
  <si>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</si>
  <si>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</si>
  <si>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</si>
  <si>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</si>
  <si>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</si>
  <si>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</si>
  <si>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</si>
  <si>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</si>
  <si>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</si>
  <si>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</si>
  <si>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</si>
  <si>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</si>
  <si>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</si>
  <si>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</si>
  <si>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</si>
  <si>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</si>
  <si>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</si>
  <si>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</si>
  <si>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</si>
  <si>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</si>
  <si>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</si>
  <si>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</si>
  <si>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</si>
  <si>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</si>
  <si>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</si>
  <si>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</si>
  <si>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</si>
  <si>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</si>
  <si>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</si>
  <si>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</si>
  <si>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</si>
  <si>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</si>
  <si>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</si>
  <si>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</si>
  <si>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</si>
  <si>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</si>
  <si>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</si>
  <si>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</si>
  <si>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</si>
  <si>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</si>
  <si>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</si>
  <si>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</si>
  <si>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</si>
  <si>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</si>
  <si>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</si>
  <si>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</si>
  <si>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</si>
  <si>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</si>
  <si>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</si>
  <si>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</si>
  <si>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</si>
  <si>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</si>
  <si>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</si>
  <si>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</si>
  <si>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</si>
  <si>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</si>
  <si>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</si>
  <si>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</si>
  <si>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</si>
  <si>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</si>
  <si>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</si>
  <si>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</si>
  <si>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</si>
  <si>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</si>
  <si>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</si>
  <si>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</si>
  <si>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</si>
  <si>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</si>
  <si>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</si>
  <si>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</si>
  <si>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</si>
  <si>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</si>
  <si>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</si>
  <si>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</si>
  <si>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</si>
  <si>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</si>
  <si>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</si>
  <si>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</si>
  <si>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</si>
  <si>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</si>
  <si>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</si>
  <si>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</si>
  <si>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</si>
  <si>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</si>
  <si>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</si>
  <si>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</si>
  <si>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</si>
  <si>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</si>
  <si>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</si>
  <si>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</si>
  <si>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</si>
  <si>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</si>
  <si>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</si>
  <si>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</si>
  <si>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</si>
  <si>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</si>
  <si>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</si>
  <si>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</si>
  <si>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</si>
  <si>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</si>
  <si>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</si>
  <si>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</si>
  <si>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</si>
  <si>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</si>
  <si>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Cash and balances with the NBG</t>
  </si>
  <si>
    <t>Mandatory reserve deposits with NBG</t>
  </si>
  <si>
    <t xml:space="preserve">Investments in debt securities </t>
  </si>
  <si>
    <t>Investments in equity securities</t>
  </si>
  <si>
    <t>Investment in Subsidiaries</t>
  </si>
  <si>
    <t>Due from other  banks</t>
  </si>
  <si>
    <t>Loans and advances to customers</t>
  </si>
  <si>
    <t>Current tax assets</t>
  </si>
  <si>
    <t xml:space="preserve">Investment Properties: </t>
  </si>
  <si>
    <t>Intangible assets</t>
  </si>
  <si>
    <t xml:space="preserve">Property and equipment </t>
  </si>
  <si>
    <t>ROU land and buildings</t>
  </si>
  <si>
    <t>Deferred tax assets</t>
  </si>
  <si>
    <t>Other assets</t>
  </si>
  <si>
    <t>Due  to other  banks</t>
  </si>
  <si>
    <t>Financial liabilities at fair value through profit or loss</t>
  </si>
  <si>
    <t>Customers accounts</t>
  </si>
  <si>
    <t>Borrowing from international financial institutions</t>
  </si>
  <si>
    <t>Subordinated debt</t>
  </si>
  <si>
    <t>Current tax liabilities</t>
  </si>
  <si>
    <t>Other liabilities</t>
  </si>
  <si>
    <t>Provisions</t>
  </si>
  <si>
    <t>Deferred tax liabilities</t>
  </si>
  <si>
    <t>Subscribed capital</t>
  </si>
  <si>
    <t>Capital reserve</t>
  </si>
  <si>
    <t>Retained earnings</t>
  </si>
  <si>
    <t>ProCredit Property</t>
  </si>
  <si>
    <t>Georgia, Tbilisi; 
Real Estate management; 
Assets - 9 717 657.08 ₾; 
Capital - 9 452 665.43 ₾</t>
  </si>
  <si>
    <t>Procredit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</si>
</sst>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43" formatCode="_-* #,##0.00_-;\-* #,##0.00_-;_-* &quot;-&quot;??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0.0%"/>
    <numFmt numFmtId="171" formatCode="&quot;$&quot;#,##0.00"/>
    <numFmt numFmtId="172" formatCode="[$-409]dd\-mmm\-yy;@"/>
    <numFmt numFmtId="173" formatCode="[$-409]mmm\-yy;@"/>
    <numFmt numFmtId="174" formatCode="_ * #,##0.00_)&quot;F&quot;_ ;_ * \(#,##0.00\)&quot;F&quot;_ ;_ * &quot;-&quot;??_)&quot;F&quot;_ ;_ @_ "/>
    <numFmt numFmtId="175" formatCode="_(* #,##0.0_);_(* \(#,##0.00\);_(* &quot;-&quot;??_);_(@_)"/>
    <numFmt numFmtId="176" formatCode="General_)"/>
    <numFmt numFmtId="177" formatCode="0.000"/>
    <numFmt numFmtId="178" formatCode="&quot;fl&quot;#,##0_);\(&quot;fl&quot;#,##0\)"/>
    <numFmt numFmtId="179" formatCode="&quot;fl&quot;#,##0_);[Red]\(&quot;fl&quot;#,##0\)"/>
    <numFmt numFmtId="180" formatCode="&quot;fl&quot;#,##0.00_);\(&quot;fl&quot;#,##0.00\)"/>
    <numFmt numFmtId="181" formatCode="_-* #,##0.00_$_-;\-* #,##0.00_$_-;_-* &quot;-&quot;??_$_-;_-@_-"/>
    <numFmt numFmtId="182" formatCode="_-* #,##0.00\ _L_a_r_i_-;\-* #,##0.00\ _L_a_r_i_-;_-* &quot;-&quot;??\ _L_a_r_i_-;_-@_-"/>
    <numFmt numFmtId="183" formatCode="[$-409]d\-mmm\-yy;@"/>
    <numFmt numFmtId="184" formatCode="_-* #,##0.00\ _D_M_-;\-* #,##0.00\ _D_M_-;_-* &quot;-&quot;??\ _D_M_-;_-@_-"/>
    <numFmt numFmtId="185" formatCode="&quot;balance  &quot;[$-409]d\-mmm\-yy;@"/>
    <numFmt numFmtId="186" formatCode="mmmm\-yy"/>
    <numFmt numFmtId="187" formatCode="_-* #,##0_ð_._-;\-* #,##0_ð_._-;_-* &quot;-&quot;_ð_._-;_-@_-"/>
    <numFmt numFmtId="188" formatCode="_-* #,##0.00_ð_._-;\-* #,##0.00_ð_._-;_-* &quot;-&quot;??_ð_._-;_-@_-"/>
    <numFmt numFmtId="189" formatCode="&quot;See Note &quot;\ #"/>
    <numFmt numFmtId="190" formatCode="\60\4\7\:"/>
    <numFmt numFmtId="191" formatCode="&quot;p.&quot;#,##0.00;[Red]\-&quot;p.&quot;#,##0.00"/>
    <numFmt numFmtId="192" formatCode="0.00000"/>
    <numFmt numFmtId="193" formatCode="&quot;fl&quot;#,##0.00_);[Red]\(&quot;fl&quot;#,##0.00\)"/>
    <numFmt numFmtId="194" formatCode="_(&quot;fl&quot;* #,##0_);_(&quot;fl&quot;* \(#,##0\);_(&quot;fl&quot;* &quot;-&quot;_);_(@_)"/>
    <numFmt numFmtId="195" formatCode="&quot;Fr.&quot;\ #,##0;[Red]&quot;Fr.&quot;\ \-#,##0"/>
    <numFmt numFmtId="196" formatCode="_(&quot;¤&quot;* #,##0.00_);_(&quot;¤&quot;* \(#,##0.00\);_(&quot;¤&quot;* &quot;-&quot;??_);_(@_)"/>
    <numFmt numFmtId="197" formatCode="#,##0_ ;[Red]\-#,##0\ "/>
    <numFmt numFmtId="198" formatCode="_-* #,##0_-;\-* #,##0_-;_-* &quot;-&quot;??_-;_-@_-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72" fontId="10" fillId="36" borderId="0"/>
    <xf numFmtId="173" fontId="10" fillId="36" borderId="0"/>
    <xf numFmtId="172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72" fontId="12" fillId="37" borderId="0" applyNumberFormat="0" applyBorder="0" applyAlignment="0" applyProtection="0"/>
    <xf numFmtId="172" fontId="12" fillId="37" borderId="0" applyNumberFormat="0" applyBorder="0" applyAlignment="0" applyProtection="0"/>
    <xf numFmtId="173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72" fontId="12" fillId="37" borderId="0" applyNumberFormat="0" applyBorder="0" applyAlignment="0" applyProtection="0"/>
    <xf numFmtId="173" fontId="12" fillId="37" borderId="0" applyNumberFormat="0" applyBorder="0" applyAlignment="0" applyProtection="0"/>
    <xf numFmtId="172" fontId="12" fillId="37" borderId="0" applyNumberFormat="0" applyBorder="0" applyAlignment="0" applyProtection="0"/>
    <xf numFmtId="172" fontId="12" fillId="37" borderId="0" applyNumberFormat="0" applyBorder="0" applyAlignment="0" applyProtection="0"/>
    <xf numFmtId="173" fontId="12" fillId="37" borderId="0" applyNumberFormat="0" applyBorder="0" applyAlignment="0" applyProtection="0"/>
    <xf numFmtId="172" fontId="12" fillId="37" borderId="0" applyNumberFormat="0" applyBorder="0" applyAlignment="0" applyProtection="0"/>
    <xf numFmtId="172" fontId="12" fillId="37" borderId="0" applyNumberFormat="0" applyBorder="0" applyAlignment="0" applyProtection="0"/>
    <xf numFmtId="173" fontId="12" fillId="37" borderId="0" applyNumberFormat="0" applyBorder="0" applyAlignment="0" applyProtection="0"/>
    <xf numFmtId="172" fontId="12" fillId="37" borderId="0" applyNumberFormat="0" applyBorder="0" applyAlignment="0" applyProtection="0"/>
    <xf numFmtId="172" fontId="12" fillId="37" borderId="0" applyNumberFormat="0" applyBorder="0" applyAlignment="0" applyProtection="0"/>
    <xf numFmtId="173" fontId="12" fillId="37" borderId="0" applyNumberFormat="0" applyBorder="0" applyAlignment="0" applyProtection="0"/>
    <xf numFmtId="172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72" fontId="12" fillId="38" borderId="0" applyNumberFormat="0" applyBorder="0" applyAlignment="0" applyProtection="0"/>
    <xf numFmtId="172" fontId="12" fillId="38" borderId="0" applyNumberFormat="0" applyBorder="0" applyAlignment="0" applyProtection="0"/>
    <xf numFmtId="173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72" fontId="12" fillId="38" borderId="0" applyNumberFormat="0" applyBorder="0" applyAlignment="0" applyProtection="0"/>
    <xf numFmtId="173" fontId="12" fillId="38" borderId="0" applyNumberFormat="0" applyBorder="0" applyAlignment="0" applyProtection="0"/>
    <xf numFmtId="172" fontId="12" fillId="38" borderId="0" applyNumberFormat="0" applyBorder="0" applyAlignment="0" applyProtection="0"/>
    <xf numFmtId="172" fontId="12" fillId="38" borderId="0" applyNumberFormat="0" applyBorder="0" applyAlignment="0" applyProtection="0"/>
    <xf numFmtId="173" fontId="12" fillId="38" borderId="0" applyNumberFormat="0" applyBorder="0" applyAlignment="0" applyProtection="0"/>
    <xf numFmtId="172" fontId="12" fillId="38" borderId="0" applyNumberFormat="0" applyBorder="0" applyAlignment="0" applyProtection="0"/>
    <xf numFmtId="172" fontId="12" fillId="38" borderId="0" applyNumberFormat="0" applyBorder="0" applyAlignment="0" applyProtection="0"/>
    <xf numFmtId="173" fontId="12" fillId="38" borderId="0" applyNumberFormat="0" applyBorder="0" applyAlignment="0" applyProtection="0"/>
    <xf numFmtId="172" fontId="12" fillId="38" borderId="0" applyNumberFormat="0" applyBorder="0" applyAlignment="0" applyProtection="0"/>
    <xf numFmtId="172" fontId="12" fillId="38" borderId="0" applyNumberFormat="0" applyBorder="0" applyAlignment="0" applyProtection="0"/>
    <xf numFmtId="173" fontId="12" fillId="38" borderId="0" applyNumberFormat="0" applyBorder="0" applyAlignment="0" applyProtection="0"/>
    <xf numFmtId="172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72" fontId="12" fillId="39" borderId="0" applyNumberFormat="0" applyBorder="0" applyAlignment="0" applyProtection="0"/>
    <xf numFmtId="172" fontId="12" fillId="39" borderId="0" applyNumberFormat="0" applyBorder="0" applyAlignment="0" applyProtection="0"/>
    <xf numFmtId="173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72" fontId="12" fillId="39" borderId="0" applyNumberFormat="0" applyBorder="0" applyAlignment="0" applyProtection="0"/>
    <xf numFmtId="173" fontId="12" fillId="39" borderId="0" applyNumberFormat="0" applyBorder="0" applyAlignment="0" applyProtection="0"/>
    <xf numFmtId="172" fontId="12" fillId="39" borderId="0" applyNumberFormat="0" applyBorder="0" applyAlignment="0" applyProtection="0"/>
    <xf numFmtId="172" fontId="12" fillId="39" borderId="0" applyNumberFormat="0" applyBorder="0" applyAlignment="0" applyProtection="0"/>
    <xf numFmtId="173" fontId="12" fillId="39" borderId="0" applyNumberFormat="0" applyBorder="0" applyAlignment="0" applyProtection="0"/>
    <xf numFmtId="172" fontId="12" fillId="39" borderId="0" applyNumberFormat="0" applyBorder="0" applyAlignment="0" applyProtection="0"/>
    <xf numFmtId="172" fontId="12" fillId="39" borderId="0" applyNumberFormat="0" applyBorder="0" applyAlignment="0" applyProtection="0"/>
    <xf numFmtId="173" fontId="12" fillId="39" borderId="0" applyNumberFormat="0" applyBorder="0" applyAlignment="0" applyProtection="0"/>
    <xf numFmtId="172" fontId="12" fillId="39" borderId="0" applyNumberFormat="0" applyBorder="0" applyAlignment="0" applyProtection="0"/>
    <xf numFmtId="172" fontId="12" fillId="39" borderId="0" applyNumberFormat="0" applyBorder="0" applyAlignment="0" applyProtection="0"/>
    <xf numFmtId="173" fontId="12" fillId="39" borderId="0" applyNumberFormat="0" applyBorder="0" applyAlignment="0" applyProtection="0"/>
    <xf numFmtId="172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3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72" fontId="12" fillId="40" borderId="0" applyNumberFormat="0" applyBorder="0" applyAlignment="0" applyProtection="0"/>
    <xf numFmtId="173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3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3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3" fontId="12" fillId="40" borderId="0" applyNumberFormat="0" applyBorder="0" applyAlignment="0" applyProtection="0"/>
    <xf numFmtId="172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72" fontId="12" fillId="41" borderId="0" applyNumberFormat="0" applyBorder="0" applyAlignment="0" applyProtection="0"/>
    <xf numFmtId="172" fontId="12" fillId="41" borderId="0" applyNumberFormat="0" applyBorder="0" applyAlignment="0" applyProtection="0"/>
    <xf numFmtId="173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72" fontId="12" fillId="41" borderId="0" applyNumberFormat="0" applyBorder="0" applyAlignment="0" applyProtection="0"/>
    <xf numFmtId="173" fontId="12" fillId="41" borderId="0" applyNumberFormat="0" applyBorder="0" applyAlignment="0" applyProtection="0"/>
    <xf numFmtId="172" fontId="12" fillId="41" borderId="0" applyNumberFormat="0" applyBorder="0" applyAlignment="0" applyProtection="0"/>
    <xf numFmtId="172" fontId="12" fillId="41" borderId="0" applyNumberFormat="0" applyBorder="0" applyAlignment="0" applyProtection="0"/>
    <xf numFmtId="173" fontId="12" fillId="41" borderId="0" applyNumberFormat="0" applyBorder="0" applyAlignment="0" applyProtection="0"/>
    <xf numFmtId="172" fontId="12" fillId="41" borderId="0" applyNumberFormat="0" applyBorder="0" applyAlignment="0" applyProtection="0"/>
    <xf numFmtId="172" fontId="12" fillId="41" borderId="0" applyNumberFormat="0" applyBorder="0" applyAlignment="0" applyProtection="0"/>
    <xf numFmtId="173" fontId="12" fillId="41" borderId="0" applyNumberFormat="0" applyBorder="0" applyAlignment="0" applyProtection="0"/>
    <xf numFmtId="172" fontId="12" fillId="41" borderId="0" applyNumberFormat="0" applyBorder="0" applyAlignment="0" applyProtection="0"/>
    <xf numFmtId="172" fontId="12" fillId="41" borderId="0" applyNumberFormat="0" applyBorder="0" applyAlignment="0" applyProtection="0"/>
    <xf numFmtId="173" fontId="12" fillId="41" borderId="0" applyNumberFormat="0" applyBorder="0" applyAlignment="0" applyProtection="0"/>
    <xf numFmtId="172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72" fontId="12" fillId="42" borderId="0" applyNumberFormat="0" applyBorder="0" applyAlignment="0" applyProtection="0"/>
    <xf numFmtId="172" fontId="12" fillId="42" borderId="0" applyNumberFormat="0" applyBorder="0" applyAlignment="0" applyProtection="0"/>
    <xf numFmtId="173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72" fontId="12" fillId="42" borderId="0" applyNumberFormat="0" applyBorder="0" applyAlignment="0" applyProtection="0"/>
    <xf numFmtId="173" fontId="12" fillId="42" borderId="0" applyNumberFormat="0" applyBorder="0" applyAlignment="0" applyProtection="0"/>
    <xf numFmtId="172" fontId="12" fillId="42" borderId="0" applyNumberFormat="0" applyBorder="0" applyAlignment="0" applyProtection="0"/>
    <xf numFmtId="172" fontId="12" fillId="42" borderId="0" applyNumberFormat="0" applyBorder="0" applyAlignment="0" applyProtection="0"/>
    <xf numFmtId="173" fontId="12" fillId="42" borderId="0" applyNumberFormat="0" applyBorder="0" applyAlignment="0" applyProtection="0"/>
    <xf numFmtId="172" fontId="12" fillId="42" borderId="0" applyNumberFormat="0" applyBorder="0" applyAlignment="0" applyProtection="0"/>
    <xf numFmtId="172" fontId="12" fillId="42" borderId="0" applyNumberFormat="0" applyBorder="0" applyAlignment="0" applyProtection="0"/>
    <xf numFmtId="173" fontId="12" fillId="42" borderId="0" applyNumberFormat="0" applyBorder="0" applyAlignment="0" applyProtection="0"/>
    <xf numFmtId="172" fontId="12" fillId="42" borderId="0" applyNumberFormat="0" applyBorder="0" applyAlignment="0" applyProtection="0"/>
    <xf numFmtId="172" fontId="12" fillId="42" borderId="0" applyNumberFormat="0" applyBorder="0" applyAlignment="0" applyProtection="0"/>
    <xf numFmtId="173" fontId="12" fillId="42" borderId="0" applyNumberFormat="0" applyBorder="0" applyAlignment="0" applyProtection="0"/>
    <xf numFmtId="172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72" fontId="12" fillId="43" borderId="0" applyNumberFormat="0" applyBorder="0" applyAlignment="0" applyProtection="0"/>
    <xf numFmtId="172" fontId="12" fillId="43" borderId="0" applyNumberFormat="0" applyBorder="0" applyAlignment="0" applyProtection="0"/>
    <xf numFmtId="173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2" fontId="12" fillId="43" borderId="0" applyNumberFormat="0" applyBorder="0" applyAlignment="0" applyProtection="0"/>
    <xf numFmtId="173" fontId="12" fillId="43" borderId="0" applyNumberFormat="0" applyBorder="0" applyAlignment="0" applyProtection="0"/>
    <xf numFmtId="172" fontId="12" fillId="43" borderId="0" applyNumberFormat="0" applyBorder="0" applyAlignment="0" applyProtection="0"/>
    <xf numFmtId="172" fontId="12" fillId="43" borderId="0" applyNumberFormat="0" applyBorder="0" applyAlignment="0" applyProtection="0"/>
    <xf numFmtId="173" fontId="12" fillId="43" borderId="0" applyNumberFormat="0" applyBorder="0" applyAlignment="0" applyProtection="0"/>
    <xf numFmtId="172" fontId="12" fillId="43" borderId="0" applyNumberFormat="0" applyBorder="0" applyAlignment="0" applyProtection="0"/>
    <xf numFmtId="172" fontId="12" fillId="43" borderId="0" applyNumberFormat="0" applyBorder="0" applyAlignment="0" applyProtection="0"/>
    <xf numFmtId="173" fontId="12" fillId="43" borderId="0" applyNumberFormat="0" applyBorder="0" applyAlignment="0" applyProtection="0"/>
    <xf numFmtId="172" fontId="12" fillId="43" borderId="0" applyNumberFormat="0" applyBorder="0" applyAlignment="0" applyProtection="0"/>
    <xf numFmtId="172" fontId="12" fillId="43" borderId="0" applyNumberFormat="0" applyBorder="0" applyAlignment="0" applyProtection="0"/>
    <xf numFmtId="173" fontId="12" fillId="43" borderId="0" applyNumberFormat="0" applyBorder="0" applyAlignment="0" applyProtection="0"/>
    <xf numFmtId="172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72" fontId="12" fillId="44" borderId="0" applyNumberFormat="0" applyBorder="0" applyAlignment="0" applyProtection="0"/>
    <xf numFmtId="172" fontId="12" fillId="44" borderId="0" applyNumberFormat="0" applyBorder="0" applyAlignment="0" applyProtection="0"/>
    <xf numFmtId="173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2" fontId="12" fillId="44" borderId="0" applyNumberFormat="0" applyBorder="0" applyAlignment="0" applyProtection="0"/>
    <xf numFmtId="173" fontId="12" fillId="44" borderId="0" applyNumberFormat="0" applyBorder="0" applyAlignment="0" applyProtection="0"/>
    <xf numFmtId="172" fontId="12" fillId="44" borderId="0" applyNumberFormat="0" applyBorder="0" applyAlignment="0" applyProtection="0"/>
    <xf numFmtId="172" fontId="12" fillId="44" borderId="0" applyNumberFormat="0" applyBorder="0" applyAlignment="0" applyProtection="0"/>
    <xf numFmtId="173" fontId="12" fillId="44" borderId="0" applyNumberFormat="0" applyBorder="0" applyAlignment="0" applyProtection="0"/>
    <xf numFmtId="172" fontId="12" fillId="44" borderId="0" applyNumberFormat="0" applyBorder="0" applyAlignment="0" applyProtection="0"/>
    <xf numFmtId="172" fontId="12" fillId="44" borderId="0" applyNumberFormat="0" applyBorder="0" applyAlignment="0" applyProtection="0"/>
    <xf numFmtId="173" fontId="12" fillId="44" borderId="0" applyNumberFormat="0" applyBorder="0" applyAlignment="0" applyProtection="0"/>
    <xf numFmtId="172" fontId="12" fillId="44" borderId="0" applyNumberFormat="0" applyBorder="0" applyAlignment="0" applyProtection="0"/>
    <xf numFmtId="172" fontId="12" fillId="44" borderId="0" applyNumberFormat="0" applyBorder="0" applyAlignment="0" applyProtection="0"/>
    <xf numFmtId="173" fontId="12" fillId="44" borderId="0" applyNumberFormat="0" applyBorder="0" applyAlignment="0" applyProtection="0"/>
    <xf numFmtId="172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72" fontId="12" fillId="45" borderId="0" applyNumberFormat="0" applyBorder="0" applyAlignment="0" applyProtection="0"/>
    <xf numFmtId="172" fontId="12" fillId="45" borderId="0" applyNumberFormat="0" applyBorder="0" applyAlignment="0" applyProtection="0"/>
    <xf numFmtId="173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2" fontId="12" fillId="45" borderId="0" applyNumberFormat="0" applyBorder="0" applyAlignment="0" applyProtection="0"/>
    <xf numFmtId="173" fontId="12" fillId="45" borderId="0" applyNumberFormat="0" applyBorder="0" applyAlignment="0" applyProtection="0"/>
    <xf numFmtId="172" fontId="12" fillId="45" borderId="0" applyNumberFormat="0" applyBorder="0" applyAlignment="0" applyProtection="0"/>
    <xf numFmtId="172" fontId="12" fillId="45" borderId="0" applyNumberFormat="0" applyBorder="0" applyAlignment="0" applyProtection="0"/>
    <xf numFmtId="173" fontId="12" fillId="45" borderId="0" applyNumberFormat="0" applyBorder="0" applyAlignment="0" applyProtection="0"/>
    <xf numFmtId="172" fontId="12" fillId="45" borderId="0" applyNumberFormat="0" applyBorder="0" applyAlignment="0" applyProtection="0"/>
    <xf numFmtId="172" fontId="12" fillId="45" borderId="0" applyNumberFormat="0" applyBorder="0" applyAlignment="0" applyProtection="0"/>
    <xf numFmtId="173" fontId="12" fillId="45" borderId="0" applyNumberFormat="0" applyBorder="0" applyAlignment="0" applyProtection="0"/>
    <xf numFmtId="172" fontId="12" fillId="45" borderId="0" applyNumberFormat="0" applyBorder="0" applyAlignment="0" applyProtection="0"/>
    <xf numFmtId="172" fontId="12" fillId="45" borderId="0" applyNumberFormat="0" applyBorder="0" applyAlignment="0" applyProtection="0"/>
    <xf numFmtId="173" fontId="12" fillId="45" borderId="0" applyNumberFormat="0" applyBorder="0" applyAlignment="0" applyProtection="0"/>
    <xf numFmtId="172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3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2" fontId="12" fillId="40" borderId="0" applyNumberFormat="0" applyBorder="0" applyAlignment="0" applyProtection="0"/>
    <xf numFmtId="173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3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3" fontId="12" fillId="40" borderId="0" applyNumberFormat="0" applyBorder="0" applyAlignment="0" applyProtection="0"/>
    <xf numFmtId="172" fontId="12" fillId="40" borderId="0" applyNumberFormat="0" applyBorder="0" applyAlignment="0" applyProtection="0"/>
    <xf numFmtId="172" fontId="12" fillId="40" borderId="0" applyNumberFormat="0" applyBorder="0" applyAlignment="0" applyProtection="0"/>
    <xf numFmtId="173" fontId="12" fillId="40" borderId="0" applyNumberFormat="0" applyBorder="0" applyAlignment="0" applyProtection="0"/>
    <xf numFmtId="172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72" fontId="12" fillId="43" borderId="0" applyNumberFormat="0" applyBorder="0" applyAlignment="0" applyProtection="0"/>
    <xf numFmtId="172" fontId="12" fillId="43" borderId="0" applyNumberFormat="0" applyBorder="0" applyAlignment="0" applyProtection="0"/>
    <xf numFmtId="173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72" fontId="12" fillId="43" borderId="0" applyNumberFormat="0" applyBorder="0" applyAlignment="0" applyProtection="0"/>
    <xf numFmtId="173" fontId="12" fillId="43" borderId="0" applyNumberFormat="0" applyBorder="0" applyAlignment="0" applyProtection="0"/>
    <xf numFmtId="172" fontId="12" fillId="43" borderId="0" applyNumberFormat="0" applyBorder="0" applyAlignment="0" applyProtection="0"/>
    <xf numFmtId="172" fontId="12" fillId="43" borderId="0" applyNumberFormat="0" applyBorder="0" applyAlignment="0" applyProtection="0"/>
    <xf numFmtId="173" fontId="12" fillId="43" borderId="0" applyNumberFormat="0" applyBorder="0" applyAlignment="0" applyProtection="0"/>
    <xf numFmtId="172" fontId="12" fillId="43" borderId="0" applyNumberFormat="0" applyBorder="0" applyAlignment="0" applyProtection="0"/>
    <xf numFmtId="172" fontId="12" fillId="43" borderId="0" applyNumberFormat="0" applyBorder="0" applyAlignment="0" applyProtection="0"/>
    <xf numFmtId="173" fontId="12" fillId="43" borderId="0" applyNumberFormat="0" applyBorder="0" applyAlignment="0" applyProtection="0"/>
    <xf numFmtId="172" fontId="12" fillId="43" borderId="0" applyNumberFormat="0" applyBorder="0" applyAlignment="0" applyProtection="0"/>
    <xf numFmtId="172" fontId="12" fillId="43" borderId="0" applyNumberFormat="0" applyBorder="0" applyAlignment="0" applyProtection="0"/>
    <xf numFmtId="173" fontId="12" fillId="43" borderId="0" applyNumberFormat="0" applyBorder="0" applyAlignment="0" applyProtection="0"/>
    <xf numFmtId="172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72" fontId="12" fillId="46" borderId="0" applyNumberFormat="0" applyBorder="0" applyAlignment="0" applyProtection="0"/>
    <xf numFmtId="172" fontId="12" fillId="46" borderId="0" applyNumberFormat="0" applyBorder="0" applyAlignment="0" applyProtection="0"/>
    <xf numFmtId="173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72" fontId="12" fillId="46" borderId="0" applyNumberFormat="0" applyBorder="0" applyAlignment="0" applyProtection="0"/>
    <xf numFmtId="173" fontId="12" fillId="46" borderId="0" applyNumberFormat="0" applyBorder="0" applyAlignment="0" applyProtection="0"/>
    <xf numFmtId="172" fontId="12" fillId="46" borderId="0" applyNumberFormat="0" applyBorder="0" applyAlignment="0" applyProtection="0"/>
    <xf numFmtId="172" fontId="12" fillId="46" borderId="0" applyNumberFormat="0" applyBorder="0" applyAlignment="0" applyProtection="0"/>
    <xf numFmtId="173" fontId="12" fillId="46" borderId="0" applyNumberFormat="0" applyBorder="0" applyAlignment="0" applyProtection="0"/>
    <xf numFmtId="172" fontId="12" fillId="46" borderId="0" applyNumberFormat="0" applyBorder="0" applyAlignment="0" applyProtection="0"/>
    <xf numFmtId="172" fontId="12" fillId="46" borderId="0" applyNumberFormat="0" applyBorder="0" applyAlignment="0" applyProtection="0"/>
    <xf numFmtId="173" fontId="12" fillId="46" borderId="0" applyNumberFormat="0" applyBorder="0" applyAlignment="0" applyProtection="0"/>
    <xf numFmtId="172" fontId="12" fillId="46" borderId="0" applyNumberFormat="0" applyBorder="0" applyAlignment="0" applyProtection="0"/>
    <xf numFmtId="172" fontId="12" fillId="46" borderId="0" applyNumberFormat="0" applyBorder="0" applyAlignment="0" applyProtection="0"/>
    <xf numFmtId="173" fontId="12" fillId="46" borderId="0" applyNumberFormat="0" applyBorder="0" applyAlignment="0" applyProtection="0"/>
    <xf numFmtId="172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72" fontId="15" fillId="47" borderId="0" applyNumberFormat="0" applyBorder="0" applyAlignment="0" applyProtection="0"/>
    <xf numFmtId="172" fontId="15" fillId="47" borderId="0" applyNumberFormat="0" applyBorder="0" applyAlignment="0" applyProtection="0"/>
    <xf numFmtId="173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2" fontId="15" fillId="47" borderId="0" applyNumberFormat="0" applyBorder="0" applyAlignment="0" applyProtection="0"/>
    <xf numFmtId="173" fontId="15" fillId="47" borderId="0" applyNumberFormat="0" applyBorder="0" applyAlignment="0" applyProtection="0"/>
    <xf numFmtId="172" fontId="15" fillId="47" borderId="0" applyNumberFormat="0" applyBorder="0" applyAlignment="0" applyProtection="0"/>
    <xf numFmtId="172" fontId="15" fillId="47" borderId="0" applyNumberFormat="0" applyBorder="0" applyAlignment="0" applyProtection="0"/>
    <xf numFmtId="173" fontId="15" fillId="47" borderId="0" applyNumberFormat="0" applyBorder="0" applyAlignment="0" applyProtection="0"/>
    <xf numFmtId="172" fontId="15" fillId="47" borderId="0" applyNumberFormat="0" applyBorder="0" applyAlignment="0" applyProtection="0"/>
    <xf numFmtId="172" fontId="15" fillId="47" borderId="0" applyNumberFormat="0" applyBorder="0" applyAlignment="0" applyProtection="0"/>
    <xf numFmtId="173" fontId="15" fillId="47" borderId="0" applyNumberFormat="0" applyBorder="0" applyAlignment="0" applyProtection="0"/>
    <xf numFmtId="172" fontId="15" fillId="47" borderId="0" applyNumberFormat="0" applyBorder="0" applyAlignment="0" applyProtection="0"/>
    <xf numFmtId="172" fontId="15" fillId="47" borderId="0" applyNumberFormat="0" applyBorder="0" applyAlignment="0" applyProtection="0"/>
    <xf numFmtId="173" fontId="15" fillId="47" borderId="0" applyNumberFormat="0" applyBorder="0" applyAlignment="0" applyProtection="0"/>
    <xf numFmtId="172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72" fontId="15" fillId="44" borderId="0" applyNumberFormat="0" applyBorder="0" applyAlignment="0" applyProtection="0"/>
    <xf numFmtId="172" fontId="15" fillId="44" borderId="0" applyNumberFormat="0" applyBorder="0" applyAlignment="0" applyProtection="0"/>
    <xf numFmtId="173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72" fontId="15" fillId="44" borderId="0" applyNumberFormat="0" applyBorder="0" applyAlignment="0" applyProtection="0"/>
    <xf numFmtId="173" fontId="15" fillId="44" borderId="0" applyNumberFormat="0" applyBorder="0" applyAlignment="0" applyProtection="0"/>
    <xf numFmtId="172" fontId="15" fillId="44" borderId="0" applyNumberFormat="0" applyBorder="0" applyAlignment="0" applyProtection="0"/>
    <xf numFmtId="172" fontId="15" fillId="44" borderId="0" applyNumberFormat="0" applyBorder="0" applyAlignment="0" applyProtection="0"/>
    <xf numFmtId="173" fontId="15" fillId="44" borderId="0" applyNumberFormat="0" applyBorder="0" applyAlignment="0" applyProtection="0"/>
    <xf numFmtId="172" fontId="15" fillId="44" borderId="0" applyNumberFormat="0" applyBorder="0" applyAlignment="0" applyProtection="0"/>
    <xf numFmtId="172" fontId="15" fillId="44" borderId="0" applyNumberFormat="0" applyBorder="0" applyAlignment="0" applyProtection="0"/>
    <xf numFmtId="173" fontId="15" fillId="44" borderId="0" applyNumberFormat="0" applyBorder="0" applyAlignment="0" applyProtection="0"/>
    <xf numFmtId="172" fontId="15" fillId="44" borderId="0" applyNumberFormat="0" applyBorder="0" applyAlignment="0" applyProtection="0"/>
    <xf numFmtId="172" fontId="15" fillId="44" borderId="0" applyNumberFormat="0" applyBorder="0" applyAlignment="0" applyProtection="0"/>
    <xf numFmtId="173" fontId="15" fillId="44" borderId="0" applyNumberFormat="0" applyBorder="0" applyAlignment="0" applyProtection="0"/>
    <xf numFmtId="172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72" fontId="15" fillId="45" borderId="0" applyNumberFormat="0" applyBorder="0" applyAlignment="0" applyProtection="0"/>
    <xf numFmtId="172" fontId="15" fillId="45" borderId="0" applyNumberFormat="0" applyBorder="0" applyAlignment="0" applyProtection="0"/>
    <xf numFmtId="173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72" fontId="15" fillId="45" borderId="0" applyNumberFormat="0" applyBorder="0" applyAlignment="0" applyProtection="0"/>
    <xf numFmtId="173" fontId="15" fillId="45" borderId="0" applyNumberFormat="0" applyBorder="0" applyAlignment="0" applyProtection="0"/>
    <xf numFmtId="172" fontId="15" fillId="45" borderId="0" applyNumberFormat="0" applyBorder="0" applyAlignment="0" applyProtection="0"/>
    <xf numFmtId="172" fontId="15" fillId="45" borderId="0" applyNumberFormat="0" applyBorder="0" applyAlignment="0" applyProtection="0"/>
    <xf numFmtId="173" fontId="15" fillId="45" borderId="0" applyNumberFormat="0" applyBorder="0" applyAlignment="0" applyProtection="0"/>
    <xf numFmtId="172" fontId="15" fillId="45" borderId="0" applyNumberFormat="0" applyBorder="0" applyAlignment="0" applyProtection="0"/>
    <xf numFmtId="172" fontId="15" fillId="45" borderId="0" applyNumberFormat="0" applyBorder="0" applyAlignment="0" applyProtection="0"/>
    <xf numFmtId="173" fontId="15" fillId="45" borderId="0" applyNumberFormat="0" applyBorder="0" applyAlignment="0" applyProtection="0"/>
    <xf numFmtId="172" fontId="15" fillId="45" borderId="0" applyNumberFormat="0" applyBorder="0" applyAlignment="0" applyProtection="0"/>
    <xf numFmtId="172" fontId="15" fillId="45" borderId="0" applyNumberFormat="0" applyBorder="0" applyAlignment="0" applyProtection="0"/>
    <xf numFmtId="173" fontId="15" fillId="45" borderId="0" applyNumberFormat="0" applyBorder="0" applyAlignment="0" applyProtection="0"/>
    <xf numFmtId="172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72" fontId="15" fillId="48" borderId="0" applyNumberFormat="0" applyBorder="0" applyAlignment="0" applyProtection="0"/>
    <xf numFmtId="172" fontId="15" fillId="48" borderId="0" applyNumberFormat="0" applyBorder="0" applyAlignment="0" applyProtection="0"/>
    <xf numFmtId="173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72" fontId="15" fillId="48" borderId="0" applyNumberFormat="0" applyBorder="0" applyAlignment="0" applyProtection="0"/>
    <xf numFmtId="173" fontId="15" fillId="48" borderId="0" applyNumberFormat="0" applyBorder="0" applyAlignment="0" applyProtection="0"/>
    <xf numFmtId="172" fontId="15" fillId="48" borderId="0" applyNumberFormat="0" applyBorder="0" applyAlignment="0" applyProtection="0"/>
    <xf numFmtId="172" fontId="15" fillId="48" borderId="0" applyNumberFormat="0" applyBorder="0" applyAlignment="0" applyProtection="0"/>
    <xf numFmtId="173" fontId="15" fillId="48" borderId="0" applyNumberFormat="0" applyBorder="0" applyAlignment="0" applyProtection="0"/>
    <xf numFmtId="172" fontId="15" fillId="48" borderId="0" applyNumberFormat="0" applyBorder="0" applyAlignment="0" applyProtection="0"/>
    <xf numFmtId="172" fontId="15" fillId="48" borderId="0" applyNumberFormat="0" applyBorder="0" applyAlignment="0" applyProtection="0"/>
    <xf numFmtId="173" fontId="15" fillId="48" borderId="0" applyNumberFormat="0" applyBorder="0" applyAlignment="0" applyProtection="0"/>
    <xf numFmtId="172" fontId="15" fillId="48" borderId="0" applyNumberFormat="0" applyBorder="0" applyAlignment="0" applyProtection="0"/>
    <xf numFmtId="172" fontId="15" fillId="48" borderId="0" applyNumberFormat="0" applyBorder="0" applyAlignment="0" applyProtection="0"/>
    <xf numFmtId="173" fontId="15" fillId="48" borderId="0" applyNumberFormat="0" applyBorder="0" applyAlignment="0" applyProtection="0"/>
    <xf numFmtId="172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72" fontId="15" fillId="49" borderId="0" applyNumberFormat="0" applyBorder="0" applyAlignment="0" applyProtection="0"/>
    <xf numFmtId="172" fontId="15" fillId="49" borderId="0" applyNumberFormat="0" applyBorder="0" applyAlignment="0" applyProtection="0"/>
    <xf numFmtId="173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72" fontId="15" fillId="49" borderId="0" applyNumberFormat="0" applyBorder="0" applyAlignment="0" applyProtection="0"/>
    <xf numFmtId="173" fontId="15" fillId="49" borderId="0" applyNumberFormat="0" applyBorder="0" applyAlignment="0" applyProtection="0"/>
    <xf numFmtId="172" fontId="15" fillId="49" borderId="0" applyNumberFormat="0" applyBorder="0" applyAlignment="0" applyProtection="0"/>
    <xf numFmtId="172" fontId="15" fillId="49" borderId="0" applyNumberFormat="0" applyBorder="0" applyAlignment="0" applyProtection="0"/>
    <xf numFmtId="173" fontId="15" fillId="49" borderId="0" applyNumberFormat="0" applyBorder="0" applyAlignment="0" applyProtection="0"/>
    <xf numFmtId="172" fontId="15" fillId="49" borderId="0" applyNumberFormat="0" applyBorder="0" applyAlignment="0" applyProtection="0"/>
    <xf numFmtId="172" fontId="15" fillId="49" borderId="0" applyNumberFormat="0" applyBorder="0" applyAlignment="0" applyProtection="0"/>
    <xf numFmtId="173" fontId="15" fillId="49" borderId="0" applyNumberFormat="0" applyBorder="0" applyAlignment="0" applyProtection="0"/>
    <xf numFmtId="172" fontId="15" fillId="49" borderId="0" applyNumberFormat="0" applyBorder="0" applyAlignment="0" applyProtection="0"/>
    <xf numFmtId="172" fontId="15" fillId="49" borderId="0" applyNumberFormat="0" applyBorder="0" applyAlignment="0" applyProtection="0"/>
    <xf numFmtId="173" fontId="15" fillId="49" borderId="0" applyNumberFormat="0" applyBorder="0" applyAlignment="0" applyProtection="0"/>
    <xf numFmtId="172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72" fontId="15" fillId="50" borderId="0" applyNumberFormat="0" applyBorder="0" applyAlignment="0" applyProtection="0"/>
    <xf numFmtId="172" fontId="15" fillId="50" borderId="0" applyNumberFormat="0" applyBorder="0" applyAlignment="0" applyProtection="0"/>
    <xf numFmtId="173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72" fontId="15" fillId="50" borderId="0" applyNumberFormat="0" applyBorder="0" applyAlignment="0" applyProtection="0"/>
    <xf numFmtId="173" fontId="15" fillId="50" borderId="0" applyNumberFormat="0" applyBorder="0" applyAlignment="0" applyProtection="0"/>
    <xf numFmtId="172" fontId="15" fillId="50" borderId="0" applyNumberFormat="0" applyBorder="0" applyAlignment="0" applyProtection="0"/>
    <xf numFmtId="172" fontId="15" fillId="50" borderId="0" applyNumberFormat="0" applyBorder="0" applyAlignment="0" applyProtection="0"/>
    <xf numFmtId="173" fontId="15" fillId="50" borderId="0" applyNumberFormat="0" applyBorder="0" applyAlignment="0" applyProtection="0"/>
    <xf numFmtId="172" fontId="15" fillId="50" borderId="0" applyNumberFormat="0" applyBorder="0" applyAlignment="0" applyProtection="0"/>
    <xf numFmtId="172" fontId="15" fillId="50" borderId="0" applyNumberFormat="0" applyBorder="0" applyAlignment="0" applyProtection="0"/>
    <xf numFmtId="173" fontId="15" fillId="50" borderId="0" applyNumberFormat="0" applyBorder="0" applyAlignment="0" applyProtection="0"/>
    <xf numFmtId="172" fontId="15" fillId="50" borderId="0" applyNumberFormat="0" applyBorder="0" applyAlignment="0" applyProtection="0"/>
    <xf numFmtId="172" fontId="15" fillId="50" borderId="0" applyNumberFormat="0" applyBorder="0" applyAlignment="0" applyProtection="0"/>
    <xf numFmtId="173" fontId="15" fillId="50" borderId="0" applyNumberFormat="0" applyBorder="0" applyAlignment="0" applyProtection="0"/>
    <xf numFmtId="172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72" fontId="15" fillId="53" borderId="0" applyNumberFormat="0" applyBorder="0" applyAlignment="0" applyProtection="0"/>
    <xf numFmtId="172" fontId="15" fillId="53" borderId="0" applyNumberFormat="0" applyBorder="0" applyAlignment="0" applyProtection="0"/>
    <xf numFmtId="173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72" fontId="15" fillId="53" borderId="0" applyNumberFormat="0" applyBorder="0" applyAlignment="0" applyProtection="0"/>
    <xf numFmtId="173" fontId="15" fillId="53" borderId="0" applyNumberFormat="0" applyBorder="0" applyAlignment="0" applyProtection="0"/>
    <xf numFmtId="172" fontId="15" fillId="53" borderId="0" applyNumberFormat="0" applyBorder="0" applyAlignment="0" applyProtection="0"/>
    <xf numFmtId="172" fontId="15" fillId="53" borderId="0" applyNumberFormat="0" applyBorder="0" applyAlignment="0" applyProtection="0"/>
    <xf numFmtId="173" fontId="15" fillId="53" borderId="0" applyNumberFormat="0" applyBorder="0" applyAlignment="0" applyProtection="0"/>
    <xf numFmtId="172" fontId="15" fillId="53" borderId="0" applyNumberFormat="0" applyBorder="0" applyAlignment="0" applyProtection="0"/>
    <xf numFmtId="172" fontId="15" fillId="53" borderId="0" applyNumberFormat="0" applyBorder="0" applyAlignment="0" applyProtection="0"/>
    <xf numFmtId="173" fontId="15" fillId="53" borderId="0" applyNumberFormat="0" applyBorder="0" applyAlignment="0" applyProtection="0"/>
    <xf numFmtId="172" fontId="15" fillId="53" borderId="0" applyNumberFormat="0" applyBorder="0" applyAlignment="0" applyProtection="0"/>
    <xf numFmtId="172" fontId="15" fillId="53" borderId="0" applyNumberFormat="0" applyBorder="0" applyAlignment="0" applyProtection="0"/>
    <xf numFmtId="173" fontId="15" fillId="53" borderId="0" applyNumberFormat="0" applyBorder="0" applyAlignment="0" applyProtection="0"/>
    <xf numFmtId="172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72" fontId="15" fillId="57" borderId="0" applyNumberFormat="0" applyBorder="0" applyAlignment="0" applyProtection="0"/>
    <xf numFmtId="172" fontId="15" fillId="57" borderId="0" applyNumberFormat="0" applyBorder="0" applyAlignment="0" applyProtection="0"/>
    <xf numFmtId="173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72" fontId="15" fillId="57" borderId="0" applyNumberFormat="0" applyBorder="0" applyAlignment="0" applyProtection="0"/>
    <xf numFmtId="173" fontId="15" fillId="57" borderId="0" applyNumberFormat="0" applyBorder="0" applyAlignment="0" applyProtection="0"/>
    <xf numFmtId="172" fontId="15" fillId="57" borderId="0" applyNumberFormat="0" applyBorder="0" applyAlignment="0" applyProtection="0"/>
    <xf numFmtId="172" fontId="15" fillId="57" borderId="0" applyNumberFormat="0" applyBorder="0" applyAlignment="0" applyProtection="0"/>
    <xf numFmtId="173" fontId="15" fillId="57" borderId="0" applyNumberFormat="0" applyBorder="0" applyAlignment="0" applyProtection="0"/>
    <xf numFmtId="172" fontId="15" fillId="57" borderId="0" applyNumberFormat="0" applyBorder="0" applyAlignment="0" applyProtection="0"/>
    <xf numFmtId="172" fontId="15" fillId="57" borderId="0" applyNumberFormat="0" applyBorder="0" applyAlignment="0" applyProtection="0"/>
    <xf numFmtId="173" fontId="15" fillId="57" borderId="0" applyNumberFormat="0" applyBorder="0" applyAlignment="0" applyProtection="0"/>
    <xf numFmtId="172" fontId="15" fillId="57" borderId="0" applyNumberFormat="0" applyBorder="0" applyAlignment="0" applyProtection="0"/>
    <xf numFmtId="172" fontId="15" fillId="57" borderId="0" applyNumberFormat="0" applyBorder="0" applyAlignment="0" applyProtection="0"/>
    <xf numFmtId="173" fontId="15" fillId="57" borderId="0" applyNumberFormat="0" applyBorder="0" applyAlignment="0" applyProtection="0"/>
    <xf numFmtId="172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72" fontId="15" fillId="59" borderId="0" applyNumberFormat="0" applyBorder="0" applyAlignment="0" applyProtection="0"/>
    <xf numFmtId="172" fontId="15" fillId="59" borderId="0" applyNumberFormat="0" applyBorder="0" applyAlignment="0" applyProtection="0"/>
    <xf numFmtId="173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72" fontId="15" fillId="59" borderId="0" applyNumberFormat="0" applyBorder="0" applyAlignment="0" applyProtection="0"/>
    <xf numFmtId="173" fontId="15" fillId="59" borderId="0" applyNumberFormat="0" applyBorder="0" applyAlignment="0" applyProtection="0"/>
    <xf numFmtId="172" fontId="15" fillId="59" borderId="0" applyNumberFormat="0" applyBorder="0" applyAlignment="0" applyProtection="0"/>
    <xf numFmtId="172" fontId="15" fillId="59" borderId="0" applyNumberFormat="0" applyBorder="0" applyAlignment="0" applyProtection="0"/>
    <xf numFmtId="173" fontId="15" fillId="59" borderId="0" applyNumberFormat="0" applyBorder="0" applyAlignment="0" applyProtection="0"/>
    <xf numFmtId="172" fontId="15" fillId="59" borderId="0" applyNumberFormat="0" applyBorder="0" applyAlignment="0" applyProtection="0"/>
    <xf numFmtId="172" fontId="15" fillId="59" borderId="0" applyNumberFormat="0" applyBorder="0" applyAlignment="0" applyProtection="0"/>
    <xf numFmtId="173" fontId="15" fillId="59" borderId="0" applyNumberFormat="0" applyBorder="0" applyAlignment="0" applyProtection="0"/>
    <xf numFmtId="172" fontId="15" fillId="59" borderId="0" applyNumberFormat="0" applyBorder="0" applyAlignment="0" applyProtection="0"/>
    <xf numFmtId="172" fontId="15" fillId="59" borderId="0" applyNumberFormat="0" applyBorder="0" applyAlignment="0" applyProtection="0"/>
    <xf numFmtId="173" fontId="15" fillId="59" borderId="0" applyNumberFormat="0" applyBorder="0" applyAlignment="0" applyProtection="0"/>
    <xf numFmtId="172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72" fontId="15" fillId="48" borderId="0" applyNumberFormat="0" applyBorder="0" applyAlignment="0" applyProtection="0"/>
    <xf numFmtId="172" fontId="15" fillId="48" borderId="0" applyNumberFormat="0" applyBorder="0" applyAlignment="0" applyProtection="0"/>
    <xf numFmtId="173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2" fontId="15" fillId="48" borderId="0" applyNumberFormat="0" applyBorder="0" applyAlignment="0" applyProtection="0"/>
    <xf numFmtId="173" fontId="15" fillId="48" borderId="0" applyNumberFormat="0" applyBorder="0" applyAlignment="0" applyProtection="0"/>
    <xf numFmtId="172" fontId="15" fillId="48" borderId="0" applyNumberFormat="0" applyBorder="0" applyAlignment="0" applyProtection="0"/>
    <xf numFmtId="172" fontId="15" fillId="48" borderId="0" applyNumberFormat="0" applyBorder="0" applyAlignment="0" applyProtection="0"/>
    <xf numFmtId="173" fontId="15" fillId="48" borderId="0" applyNumberFormat="0" applyBorder="0" applyAlignment="0" applyProtection="0"/>
    <xf numFmtId="172" fontId="15" fillId="48" borderId="0" applyNumberFormat="0" applyBorder="0" applyAlignment="0" applyProtection="0"/>
    <xf numFmtId="172" fontId="15" fillId="48" borderId="0" applyNumberFormat="0" applyBorder="0" applyAlignment="0" applyProtection="0"/>
    <xf numFmtId="173" fontId="15" fillId="48" borderId="0" applyNumberFormat="0" applyBorder="0" applyAlignment="0" applyProtection="0"/>
    <xf numFmtId="172" fontId="15" fillId="48" borderId="0" applyNumberFormat="0" applyBorder="0" applyAlignment="0" applyProtection="0"/>
    <xf numFmtId="172" fontId="15" fillId="48" borderId="0" applyNumberFormat="0" applyBorder="0" applyAlignment="0" applyProtection="0"/>
    <xf numFmtId="173" fontId="15" fillId="48" borderId="0" applyNumberFormat="0" applyBorder="0" applyAlignment="0" applyProtection="0"/>
    <xf numFmtId="172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72" fontId="15" fillId="49" borderId="0" applyNumberFormat="0" applyBorder="0" applyAlignment="0" applyProtection="0"/>
    <xf numFmtId="172" fontId="15" fillId="49" borderId="0" applyNumberFormat="0" applyBorder="0" applyAlignment="0" applyProtection="0"/>
    <xf numFmtId="173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72" fontId="15" fillId="49" borderId="0" applyNumberFormat="0" applyBorder="0" applyAlignment="0" applyProtection="0"/>
    <xf numFmtId="173" fontId="15" fillId="49" borderId="0" applyNumberFormat="0" applyBorder="0" applyAlignment="0" applyProtection="0"/>
    <xf numFmtId="172" fontId="15" fillId="49" borderId="0" applyNumberFormat="0" applyBorder="0" applyAlignment="0" applyProtection="0"/>
    <xf numFmtId="172" fontId="15" fillId="49" borderId="0" applyNumberFormat="0" applyBorder="0" applyAlignment="0" applyProtection="0"/>
    <xf numFmtId="173" fontId="15" fillId="49" borderId="0" applyNumberFormat="0" applyBorder="0" applyAlignment="0" applyProtection="0"/>
    <xf numFmtId="172" fontId="15" fillId="49" borderId="0" applyNumberFormat="0" applyBorder="0" applyAlignment="0" applyProtection="0"/>
    <xf numFmtId="172" fontId="15" fillId="49" borderId="0" applyNumberFormat="0" applyBorder="0" applyAlignment="0" applyProtection="0"/>
    <xf numFmtId="173" fontId="15" fillId="49" borderId="0" applyNumberFormat="0" applyBorder="0" applyAlignment="0" applyProtection="0"/>
    <xf numFmtId="172" fontId="15" fillId="49" borderId="0" applyNumberFormat="0" applyBorder="0" applyAlignment="0" applyProtection="0"/>
    <xf numFmtId="172" fontId="15" fillId="49" borderId="0" applyNumberFormat="0" applyBorder="0" applyAlignment="0" applyProtection="0"/>
    <xf numFmtId="173" fontId="15" fillId="49" borderId="0" applyNumberFormat="0" applyBorder="0" applyAlignment="0" applyProtection="0"/>
    <xf numFmtId="172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72" fontId="15" fillId="62" borderId="0" applyNumberFormat="0" applyBorder="0" applyAlignment="0" applyProtection="0"/>
    <xf numFmtId="172" fontId="15" fillId="62" borderId="0" applyNumberFormat="0" applyBorder="0" applyAlignment="0" applyProtection="0"/>
    <xf numFmtId="173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72" fontId="15" fillId="62" borderId="0" applyNumberFormat="0" applyBorder="0" applyAlignment="0" applyProtection="0"/>
    <xf numFmtId="173" fontId="15" fillId="62" borderId="0" applyNumberFormat="0" applyBorder="0" applyAlignment="0" applyProtection="0"/>
    <xf numFmtId="172" fontId="15" fillId="62" borderId="0" applyNumberFormat="0" applyBorder="0" applyAlignment="0" applyProtection="0"/>
    <xf numFmtId="172" fontId="15" fillId="62" borderId="0" applyNumberFormat="0" applyBorder="0" applyAlignment="0" applyProtection="0"/>
    <xf numFmtId="173" fontId="15" fillId="62" borderId="0" applyNumberFormat="0" applyBorder="0" applyAlignment="0" applyProtection="0"/>
    <xf numFmtId="172" fontId="15" fillId="62" borderId="0" applyNumberFormat="0" applyBorder="0" applyAlignment="0" applyProtection="0"/>
    <xf numFmtId="172" fontId="15" fillId="62" borderId="0" applyNumberFormat="0" applyBorder="0" applyAlignment="0" applyProtection="0"/>
    <xf numFmtId="173" fontId="15" fillId="62" borderId="0" applyNumberFormat="0" applyBorder="0" applyAlignment="0" applyProtection="0"/>
    <xf numFmtId="172" fontId="15" fillId="62" borderId="0" applyNumberFormat="0" applyBorder="0" applyAlignment="0" applyProtection="0"/>
    <xf numFmtId="172" fontId="15" fillId="62" borderId="0" applyNumberFormat="0" applyBorder="0" applyAlignment="0" applyProtection="0"/>
    <xf numFmtId="173" fontId="15" fillId="62" borderId="0" applyNumberFormat="0" applyBorder="0" applyAlignment="0" applyProtection="0"/>
    <xf numFmtId="172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72" fontId="18" fillId="38" borderId="0" applyNumberFormat="0" applyBorder="0" applyAlignment="0" applyProtection="0"/>
    <xf numFmtId="172" fontId="18" fillId="38" borderId="0" applyNumberFormat="0" applyBorder="0" applyAlignment="0" applyProtection="0"/>
    <xf numFmtId="173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72" fontId="18" fillId="38" borderId="0" applyNumberFormat="0" applyBorder="0" applyAlignment="0" applyProtection="0"/>
    <xf numFmtId="173" fontId="18" fillId="38" borderId="0" applyNumberFormat="0" applyBorder="0" applyAlignment="0" applyProtection="0"/>
    <xf numFmtId="172" fontId="18" fillId="38" borderId="0" applyNumberFormat="0" applyBorder="0" applyAlignment="0" applyProtection="0"/>
    <xf numFmtId="172" fontId="18" fillId="38" borderId="0" applyNumberFormat="0" applyBorder="0" applyAlignment="0" applyProtection="0"/>
    <xf numFmtId="173" fontId="18" fillId="38" borderId="0" applyNumberFormat="0" applyBorder="0" applyAlignment="0" applyProtection="0"/>
    <xf numFmtId="172" fontId="18" fillId="38" borderId="0" applyNumberFormat="0" applyBorder="0" applyAlignment="0" applyProtection="0"/>
    <xf numFmtId="172" fontId="18" fillId="38" borderId="0" applyNumberFormat="0" applyBorder="0" applyAlignment="0" applyProtection="0"/>
    <xf numFmtId="173" fontId="18" fillId="38" borderId="0" applyNumberFormat="0" applyBorder="0" applyAlignment="0" applyProtection="0"/>
    <xf numFmtId="172" fontId="18" fillId="38" borderId="0" applyNumberFormat="0" applyBorder="0" applyAlignment="0" applyProtection="0"/>
    <xf numFmtId="172" fontId="18" fillId="38" borderId="0" applyNumberFormat="0" applyBorder="0" applyAlignment="0" applyProtection="0"/>
    <xf numFmtId="173" fontId="18" fillId="38" borderId="0" applyNumberFormat="0" applyBorder="0" applyAlignment="0" applyProtection="0"/>
    <xf numFmtId="172" fontId="18" fillId="38" borderId="0" applyNumberFormat="0" applyBorder="0" applyAlignment="0" applyProtection="0"/>
    <xf numFmtId="0" fontId="16" fillId="38" borderId="0" applyNumberFormat="0" applyBorder="0" applyAlignment="0" applyProtection="0"/>
    <xf numFmtId="174" fontId="19" fillId="0" borderId="0" applyFill="0" applyBorder="0" applyAlignment="0"/>
    <xf numFmtId="174" fontId="20" fillId="0" borderId="0" applyFill="0" applyBorder="0" applyAlignment="0"/>
    <xf numFmtId="174" fontId="20" fillId="0" borderId="0" applyFill="0" applyBorder="0" applyAlignment="0"/>
    <xf numFmtId="174" fontId="20" fillId="0" borderId="0" applyFill="0" applyBorder="0" applyAlignment="0"/>
    <xf numFmtId="175" fontId="21" fillId="0" borderId="0" applyFill="0" applyBorder="0" applyAlignment="0"/>
    <xf numFmtId="175" fontId="21" fillId="0" borderId="0" applyFill="0" applyBorder="0" applyAlignment="0"/>
    <xf numFmtId="174" fontId="20" fillId="0" borderId="0" applyFill="0" applyBorder="0" applyAlignment="0"/>
    <xf numFmtId="174" fontId="20" fillId="0" borderId="0" applyFill="0" applyBorder="0" applyAlignment="0"/>
    <xf numFmtId="174" fontId="20" fillId="0" borderId="0" applyFill="0" applyBorder="0" applyAlignment="0"/>
    <xf numFmtId="174" fontId="20" fillId="0" borderId="0" applyFill="0" applyBorder="0" applyAlignment="0"/>
    <xf numFmtId="174" fontId="20" fillId="0" borderId="0" applyFill="0" applyBorder="0" applyAlignment="0"/>
    <xf numFmtId="174" fontId="20" fillId="0" borderId="0" applyFill="0" applyBorder="0" applyAlignment="0"/>
    <xf numFmtId="176" fontId="21" fillId="0" borderId="0" applyFill="0" applyBorder="0" applyAlignment="0"/>
    <xf numFmtId="177" fontId="21" fillId="0" borderId="0" applyFill="0" applyBorder="0" applyAlignment="0"/>
    <xf numFmtId="178" fontId="21" fillId="0" borderId="0" applyFill="0" applyBorder="0" applyAlignment="0"/>
    <xf numFmtId="179" fontId="21" fillId="0" borderId="0" applyFill="0" applyBorder="0" applyAlignment="0"/>
    <xf numFmtId="175" fontId="21" fillId="0" borderId="0" applyFill="0" applyBorder="0" applyAlignment="0"/>
    <xf numFmtId="180" fontId="21" fillId="0" borderId="0" applyFill="0" applyBorder="0" applyAlignment="0"/>
    <xf numFmtId="176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72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72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73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72" fontId="24" fillId="63" borderId="30" applyNumberFormat="0" applyAlignment="0" applyProtection="0"/>
    <xf numFmtId="173" fontId="24" fillId="63" borderId="30" applyNumberFormat="0" applyAlignment="0" applyProtection="0"/>
    <xf numFmtId="172" fontId="24" fillId="63" borderId="30" applyNumberFormat="0" applyAlignment="0" applyProtection="0"/>
    <xf numFmtId="172" fontId="24" fillId="63" borderId="30" applyNumberFormat="0" applyAlignment="0" applyProtection="0"/>
    <xf numFmtId="173" fontId="24" fillId="63" borderId="30" applyNumberFormat="0" applyAlignment="0" applyProtection="0"/>
    <xf numFmtId="172" fontId="24" fillId="63" borderId="30" applyNumberFormat="0" applyAlignment="0" applyProtection="0"/>
    <xf numFmtId="172" fontId="24" fillId="63" borderId="30" applyNumberFormat="0" applyAlignment="0" applyProtection="0"/>
    <xf numFmtId="173" fontId="24" fillId="63" borderId="30" applyNumberFormat="0" applyAlignment="0" applyProtection="0"/>
    <xf numFmtId="172" fontId="24" fillId="63" borderId="30" applyNumberFormat="0" applyAlignment="0" applyProtection="0"/>
    <xf numFmtId="172" fontId="24" fillId="63" borderId="30" applyNumberFormat="0" applyAlignment="0" applyProtection="0"/>
    <xf numFmtId="173" fontId="24" fillId="63" borderId="30" applyNumberFormat="0" applyAlignment="0" applyProtection="0"/>
    <xf numFmtId="172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0" fontId="25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0" fontId="26" fillId="9" borderId="27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173" fontId="27" fillId="64" borderId="31" applyNumberFormat="0" applyAlignment="0" applyProtection="0"/>
    <xf numFmtId="172" fontId="27" fillId="64" borderId="31" applyNumberFormat="0" applyAlignment="0" applyProtection="0"/>
    <xf numFmtId="0" fontId="25" fillId="64" borderId="31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quotePrefix="1">
      <protection locked="0"/>
    </xf>
    <xf numFmtId="168" fontId="11" fillId="0" borderId="0" applyFont="0" applyFill="0" applyBorder="0" applyAlignment="0" applyProtection="0"/>
    <xf numFmtId="168" fontId="2" fillId="0" borderId="0" quotePrefix="1">
      <protection locked="0"/>
    </xf>
    <xf numFmtId="168" fontId="11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9" fillId="0" borderId="0"/>
    <xf numFmtId="176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5" fontId="21" fillId="0" borderId="0" applyFill="0" applyBorder="0" applyAlignment="0"/>
    <xf numFmtId="176" fontId="21" fillId="0" borderId="0" applyFill="0" applyBorder="0" applyAlignment="0"/>
    <xf numFmtId="175" fontId="21" fillId="0" borderId="0" applyFill="0" applyBorder="0" applyAlignment="0"/>
    <xf numFmtId="180" fontId="21" fillId="0" borderId="0" applyFill="0" applyBorder="0" applyAlignment="0"/>
    <xf numFmtId="176" fontId="21" fillId="0" borderId="0" applyFill="0" applyBorder="0" applyAlignment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3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3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3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3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3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2" fillId="0" borderId="0"/>
    <xf numFmtId="0" fontId="2" fillId="0" borderId="0"/>
    <xf numFmtId="172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72" fontId="37" fillId="39" borderId="0" applyNumberFormat="0" applyBorder="0" applyAlignment="0" applyProtection="0"/>
    <xf numFmtId="172" fontId="37" fillId="39" borderId="0" applyNumberFormat="0" applyBorder="0" applyAlignment="0" applyProtection="0"/>
    <xf numFmtId="173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72" fontId="37" fillId="39" borderId="0" applyNumberFormat="0" applyBorder="0" applyAlignment="0" applyProtection="0"/>
    <xf numFmtId="173" fontId="37" fillId="39" borderId="0" applyNumberFormat="0" applyBorder="0" applyAlignment="0" applyProtection="0"/>
    <xf numFmtId="172" fontId="37" fillId="39" borderId="0" applyNumberFormat="0" applyBorder="0" applyAlignment="0" applyProtection="0"/>
    <xf numFmtId="172" fontId="37" fillId="39" borderId="0" applyNumberFormat="0" applyBorder="0" applyAlignment="0" applyProtection="0"/>
    <xf numFmtId="173" fontId="37" fillId="39" borderId="0" applyNumberFormat="0" applyBorder="0" applyAlignment="0" applyProtection="0"/>
    <xf numFmtId="172" fontId="37" fillId="39" borderId="0" applyNumberFormat="0" applyBorder="0" applyAlignment="0" applyProtection="0"/>
    <xf numFmtId="172" fontId="37" fillId="39" borderId="0" applyNumberFormat="0" applyBorder="0" applyAlignment="0" applyProtection="0"/>
    <xf numFmtId="173" fontId="37" fillId="39" borderId="0" applyNumberFormat="0" applyBorder="0" applyAlignment="0" applyProtection="0"/>
    <xf numFmtId="172" fontId="37" fillId="39" borderId="0" applyNumberFormat="0" applyBorder="0" applyAlignment="0" applyProtection="0"/>
    <xf numFmtId="172" fontId="37" fillId="39" borderId="0" applyNumberFormat="0" applyBorder="0" applyAlignment="0" applyProtection="0"/>
    <xf numFmtId="173" fontId="37" fillId="39" borderId="0" applyNumberFormat="0" applyBorder="0" applyAlignment="0" applyProtection="0"/>
    <xf numFmtId="172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72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72" fontId="38" fillId="0" borderId="7">
      <alignment horizontal="left" vertical="center"/>
    </xf>
    <xf numFmtId="0" fontId="39" fillId="0" borderId="33" applyNumberFormat="0" applyFill="0" applyAlignment="0" applyProtection="0"/>
    <xf numFmtId="173" fontId="39" fillId="0" borderId="33" applyNumberFormat="0" applyFill="0" applyAlignment="0" applyProtection="0"/>
    <xf numFmtId="0" fontId="39" fillId="0" borderId="33" applyNumberFormat="0" applyFill="0" applyAlignment="0" applyProtection="0"/>
    <xf numFmtId="172" fontId="39" fillId="0" borderId="33" applyNumberFormat="0" applyFill="0" applyAlignment="0" applyProtection="0"/>
    <xf numFmtId="172" fontId="39" fillId="0" borderId="33" applyNumberFormat="0" applyFill="0" applyAlignment="0" applyProtection="0"/>
    <xf numFmtId="172" fontId="39" fillId="0" borderId="33" applyNumberFormat="0" applyFill="0" applyAlignment="0" applyProtection="0"/>
    <xf numFmtId="173" fontId="39" fillId="0" borderId="33" applyNumberFormat="0" applyFill="0" applyAlignment="0" applyProtection="0"/>
    <xf numFmtId="172" fontId="39" fillId="0" borderId="33" applyNumberFormat="0" applyFill="0" applyAlignment="0" applyProtection="0"/>
    <xf numFmtId="172" fontId="39" fillId="0" borderId="33" applyNumberFormat="0" applyFill="0" applyAlignment="0" applyProtection="0"/>
    <xf numFmtId="173" fontId="39" fillId="0" borderId="33" applyNumberFormat="0" applyFill="0" applyAlignment="0" applyProtection="0"/>
    <xf numFmtId="172" fontId="39" fillId="0" borderId="33" applyNumberFormat="0" applyFill="0" applyAlignment="0" applyProtection="0"/>
    <xf numFmtId="172" fontId="39" fillId="0" borderId="33" applyNumberFormat="0" applyFill="0" applyAlignment="0" applyProtection="0"/>
    <xf numFmtId="173" fontId="39" fillId="0" borderId="33" applyNumberFormat="0" applyFill="0" applyAlignment="0" applyProtection="0"/>
    <xf numFmtId="172" fontId="39" fillId="0" borderId="33" applyNumberFormat="0" applyFill="0" applyAlignment="0" applyProtection="0"/>
    <xf numFmtId="172" fontId="39" fillId="0" borderId="33" applyNumberFormat="0" applyFill="0" applyAlignment="0" applyProtection="0"/>
    <xf numFmtId="173" fontId="39" fillId="0" borderId="33" applyNumberFormat="0" applyFill="0" applyAlignment="0" applyProtection="0"/>
    <xf numFmtId="172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73" fontId="40" fillId="0" borderId="34" applyNumberFormat="0" applyFill="0" applyAlignment="0" applyProtection="0"/>
    <xf numFmtId="0" fontId="40" fillId="0" borderId="34" applyNumberFormat="0" applyFill="0" applyAlignment="0" applyProtection="0"/>
    <xf numFmtId="172" fontId="40" fillId="0" borderId="34" applyNumberFormat="0" applyFill="0" applyAlignment="0" applyProtection="0"/>
    <xf numFmtId="172" fontId="40" fillId="0" borderId="34" applyNumberFormat="0" applyFill="0" applyAlignment="0" applyProtection="0"/>
    <xf numFmtId="172" fontId="40" fillId="0" borderId="34" applyNumberFormat="0" applyFill="0" applyAlignment="0" applyProtection="0"/>
    <xf numFmtId="173" fontId="40" fillId="0" borderId="34" applyNumberFormat="0" applyFill="0" applyAlignment="0" applyProtection="0"/>
    <xf numFmtId="172" fontId="40" fillId="0" borderId="34" applyNumberFormat="0" applyFill="0" applyAlignment="0" applyProtection="0"/>
    <xf numFmtId="172" fontId="40" fillId="0" borderId="34" applyNumberFormat="0" applyFill="0" applyAlignment="0" applyProtection="0"/>
    <xf numFmtId="173" fontId="40" fillId="0" borderId="34" applyNumberFormat="0" applyFill="0" applyAlignment="0" applyProtection="0"/>
    <xf numFmtId="172" fontId="40" fillId="0" borderId="34" applyNumberFormat="0" applyFill="0" applyAlignment="0" applyProtection="0"/>
    <xf numFmtId="172" fontId="40" fillId="0" borderId="34" applyNumberFormat="0" applyFill="0" applyAlignment="0" applyProtection="0"/>
    <xf numFmtId="173" fontId="40" fillId="0" borderId="34" applyNumberFormat="0" applyFill="0" applyAlignment="0" applyProtection="0"/>
    <xf numFmtId="172" fontId="40" fillId="0" borderId="34" applyNumberFormat="0" applyFill="0" applyAlignment="0" applyProtection="0"/>
    <xf numFmtId="172" fontId="40" fillId="0" borderId="34" applyNumberFormat="0" applyFill="0" applyAlignment="0" applyProtection="0"/>
    <xf numFmtId="173" fontId="40" fillId="0" borderId="34" applyNumberFormat="0" applyFill="0" applyAlignment="0" applyProtection="0"/>
    <xf numFmtId="172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73" fontId="41" fillId="0" borderId="35" applyNumberFormat="0" applyFill="0" applyAlignment="0" applyProtection="0"/>
    <xf numFmtId="0" fontId="41" fillId="0" borderId="35" applyNumberFormat="0" applyFill="0" applyAlignment="0" applyProtection="0"/>
    <xf numFmtId="172" fontId="41" fillId="0" borderId="35" applyNumberFormat="0" applyFill="0" applyAlignment="0" applyProtection="0"/>
    <xf numFmtId="0" fontId="41" fillId="0" borderId="35" applyNumberFormat="0" applyFill="0" applyAlignment="0" applyProtection="0"/>
    <xf numFmtId="172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72" fontId="41" fillId="0" borderId="35" applyNumberFormat="0" applyFill="0" applyAlignment="0" applyProtection="0"/>
    <xf numFmtId="173" fontId="41" fillId="0" borderId="35" applyNumberFormat="0" applyFill="0" applyAlignment="0" applyProtection="0"/>
    <xf numFmtId="172" fontId="41" fillId="0" borderId="35" applyNumberFormat="0" applyFill="0" applyAlignment="0" applyProtection="0"/>
    <xf numFmtId="172" fontId="41" fillId="0" borderId="35" applyNumberFormat="0" applyFill="0" applyAlignment="0" applyProtection="0"/>
    <xf numFmtId="173" fontId="41" fillId="0" borderId="35" applyNumberFormat="0" applyFill="0" applyAlignment="0" applyProtection="0"/>
    <xf numFmtId="172" fontId="41" fillId="0" borderId="35" applyNumberFormat="0" applyFill="0" applyAlignment="0" applyProtection="0"/>
    <xf numFmtId="172" fontId="41" fillId="0" borderId="35" applyNumberFormat="0" applyFill="0" applyAlignment="0" applyProtection="0"/>
    <xf numFmtId="173" fontId="41" fillId="0" borderId="35" applyNumberFormat="0" applyFill="0" applyAlignment="0" applyProtection="0"/>
    <xf numFmtId="172" fontId="41" fillId="0" borderId="35" applyNumberFormat="0" applyFill="0" applyAlignment="0" applyProtection="0"/>
    <xf numFmtId="172" fontId="41" fillId="0" borderId="35" applyNumberFormat="0" applyFill="0" applyAlignment="0" applyProtection="0"/>
    <xf numFmtId="173" fontId="41" fillId="0" borderId="35" applyNumberFormat="0" applyFill="0" applyAlignment="0" applyProtection="0"/>
    <xf numFmtId="172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73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3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3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3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3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72" fontId="43" fillId="0" borderId="0"/>
    <xf numFmtId="0" fontId="43" fillId="0" borderId="0"/>
    <xf numFmtId="172" fontId="43" fillId="0" borderId="0"/>
    <xf numFmtId="172" fontId="38" fillId="0" borderId="0"/>
    <xf numFmtId="0" fontId="38" fillId="0" borderId="0"/>
    <xf numFmtId="172" fontId="38" fillId="0" borderId="0"/>
    <xf numFmtId="172" fontId="44" fillId="0" borderId="0"/>
    <xf numFmtId="0" fontId="44" fillId="0" borderId="0"/>
    <xf numFmtId="172" fontId="44" fillId="0" borderId="0"/>
    <xf numFmtId="172" fontId="45" fillId="0" borderId="0"/>
    <xf numFmtId="0" fontId="45" fillId="0" borderId="0"/>
    <xf numFmtId="172" fontId="45" fillId="0" borderId="0"/>
    <xf numFmtId="172" fontId="46" fillId="0" borderId="0"/>
    <xf numFmtId="0" fontId="46" fillId="0" borderId="0"/>
    <xf numFmtId="172" fontId="46" fillId="0" borderId="0"/>
    <xf numFmtId="172" fontId="47" fillId="0" borderId="0"/>
    <xf numFmtId="0" fontId="47" fillId="0" borderId="0"/>
    <xf numFmtId="172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72" fontId="2" fillId="0" borderId="0">
      <alignment horizontal="center"/>
    </xf>
    <xf numFmtId="0" fontId="2" fillId="0" borderId="0">
      <alignment horizontal="center"/>
    </xf>
    <xf numFmtId="172" fontId="2" fillId="0" borderId="0">
      <alignment horizontal="center"/>
    </xf>
    <xf numFmtId="172" fontId="48" fillId="0" borderId="0" applyNumberFormat="0" applyFill="0" applyBorder="0" applyAlignment="0" applyProtection="0">
      <alignment vertical="top"/>
      <protection locked="0"/>
    </xf>
    <xf numFmtId="173" fontId="48" fillId="0" borderId="0" applyNumberFormat="0" applyFill="0" applyBorder="0" applyAlignment="0" applyProtection="0">
      <alignment vertical="top"/>
      <protection locked="0"/>
    </xf>
    <xf numFmtId="172" fontId="48" fillId="0" borderId="0" applyNumberFormat="0" applyFill="0" applyBorder="0" applyAlignment="0" applyProtection="0">
      <alignment vertical="top"/>
      <protection locked="0"/>
    </xf>
    <xf numFmtId="172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72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72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73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72" fontId="52" fillId="42" borderId="30" applyNumberFormat="0" applyAlignment="0" applyProtection="0"/>
    <xf numFmtId="173" fontId="52" fillId="42" borderId="30" applyNumberFormat="0" applyAlignment="0" applyProtection="0"/>
    <xf numFmtId="172" fontId="52" fillId="42" borderId="30" applyNumberFormat="0" applyAlignment="0" applyProtection="0"/>
    <xf numFmtId="172" fontId="52" fillId="42" borderId="30" applyNumberFormat="0" applyAlignment="0" applyProtection="0"/>
    <xf numFmtId="173" fontId="52" fillId="42" borderId="30" applyNumberFormat="0" applyAlignment="0" applyProtection="0"/>
    <xf numFmtId="172" fontId="52" fillId="42" borderId="30" applyNumberFormat="0" applyAlignment="0" applyProtection="0"/>
    <xf numFmtId="172" fontId="52" fillId="42" borderId="30" applyNumberFormat="0" applyAlignment="0" applyProtection="0"/>
    <xf numFmtId="173" fontId="52" fillId="42" borderId="30" applyNumberFormat="0" applyAlignment="0" applyProtection="0"/>
    <xf numFmtId="172" fontId="52" fillId="42" borderId="30" applyNumberFormat="0" applyAlignment="0" applyProtection="0"/>
    <xf numFmtId="172" fontId="52" fillId="42" borderId="30" applyNumberFormat="0" applyAlignment="0" applyProtection="0"/>
    <xf numFmtId="173" fontId="52" fillId="42" borderId="30" applyNumberFormat="0" applyAlignment="0" applyProtection="0"/>
    <xf numFmtId="172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5" fontId="21" fillId="0" borderId="0" applyFill="0" applyBorder="0" applyAlignment="0"/>
    <xf numFmtId="176" fontId="21" fillId="0" borderId="0" applyFill="0" applyBorder="0" applyAlignment="0"/>
    <xf numFmtId="175" fontId="21" fillId="0" borderId="0" applyFill="0" applyBorder="0" applyAlignment="0"/>
    <xf numFmtId="180" fontId="21" fillId="0" borderId="0" applyFill="0" applyBorder="0" applyAlignment="0"/>
    <xf numFmtId="176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72" fontId="55" fillId="0" borderId="36" applyNumberFormat="0" applyFill="0" applyAlignment="0" applyProtection="0"/>
    <xf numFmtId="172" fontId="55" fillId="0" borderId="36" applyNumberFormat="0" applyFill="0" applyAlignment="0" applyProtection="0"/>
    <xf numFmtId="173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72" fontId="55" fillId="0" borderId="36" applyNumberFormat="0" applyFill="0" applyAlignment="0" applyProtection="0"/>
    <xf numFmtId="173" fontId="55" fillId="0" borderId="36" applyNumberFormat="0" applyFill="0" applyAlignment="0" applyProtection="0"/>
    <xf numFmtId="172" fontId="55" fillId="0" borderId="36" applyNumberFormat="0" applyFill="0" applyAlignment="0" applyProtection="0"/>
    <xf numFmtId="172" fontId="55" fillId="0" borderId="36" applyNumberFormat="0" applyFill="0" applyAlignment="0" applyProtection="0"/>
    <xf numFmtId="173" fontId="55" fillId="0" borderId="36" applyNumberFormat="0" applyFill="0" applyAlignment="0" applyProtection="0"/>
    <xf numFmtId="172" fontId="55" fillId="0" borderId="36" applyNumberFormat="0" applyFill="0" applyAlignment="0" applyProtection="0"/>
    <xf numFmtId="172" fontId="55" fillId="0" borderId="36" applyNumberFormat="0" applyFill="0" applyAlignment="0" applyProtection="0"/>
    <xf numFmtId="173" fontId="55" fillId="0" borderId="36" applyNumberFormat="0" applyFill="0" applyAlignment="0" applyProtection="0"/>
    <xf numFmtId="172" fontId="55" fillId="0" borderId="36" applyNumberFormat="0" applyFill="0" applyAlignment="0" applyProtection="0"/>
    <xf numFmtId="172" fontId="55" fillId="0" borderId="36" applyNumberFormat="0" applyFill="0" applyAlignment="0" applyProtection="0"/>
    <xf numFmtId="173" fontId="55" fillId="0" borderId="36" applyNumberFormat="0" applyFill="0" applyAlignment="0" applyProtection="0"/>
    <xf numFmtId="172" fontId="55" fillId="0" borderId="36" applyNumberFormat="0" applyFill="0" applyAlignment="0" applyProtection="0"/>
    <xf numFmtId="0" fontId="53" fillId="0" borderId="36" applyNumberFormat="0" applyFill="0" applyAlignment="0" applyProtection="0"/>
    <xf numFmtId="172" fontId="2" fillId="0" borderId="0">
      <alignment horizontal="center"/>
    </xf>
    <xf numFmtId="0" fontId="2" fillId="0" borderId="0">
      <alignment horizontal="center"/>
    </xf>
    <xf numFmtId="172" fontId="2" fillId="0" borderId="0">
      <alignment horizontal="center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72" fontId="58" fillId="72" borderId="0" applyNumberFormat="0" applyBorder="0" applyAlignment="0" applyProtection="0"/>
    <xf numFmtId="172" fontId="58" fillId="72" borderId="0" applyNumberFormat="0" applyBorder="0" applyAlignment="0" applyProtection="0"/>
    <xf numFmtId="173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72" fontId="58" fillId="72" borderId="0" applyNumberFormat="0" applyBorder="0" applyAlignment="0" applyProtection="0"/>
    <xf numFmtId="173" fontId="58" fillId="72" borderId="0" applyNumberFormat="0" applyBorder="0" applyAlignment="0" applyProtection="0"/>
    <xf numFmtId="172" fontId="58" fillId="72" borderId="0" applyNumberFormat="0" applyBorder="0" applyAlignment="0" applyProtection="0"/>
    <xf numFmtId="172" fontId="58" fillId="72" borderId="0" applyNumberFormat="0" applyBorder="0" applyAlignment="0" applyProtection="0"/>
    <xf numFmtId="173" fontId="58" fillId="72" borderId="0" applyNumberFormat="0" applyBorder="0" applyAlignment="0" applyProtection="0"/>
    <xf numFmtId="172" fontId="58" fillId="72" borderId="0" applyNumberFormat="0" applyBorder="0" applyAlignment="0" applyProtection="0"/>
    <xf numFmtId="172" fontId="58" fillId="72" borderId="0" applyNumberFormat="0" applyBorder="0" applyAlignment="0" applyProtection="0"/>
    <xf numFmtId="173" fontId="58" fillId="72" borderId="0" applyNumberFormat="0" applyBorder="0" applyAlignment="0" applyProtection="0"/>
    <xf numFmtId="172" fontId="58" fillId="72" borderId="0" applyNumberFormat="0" applyBorder="0" applyAlignment="0" applyProtection="0"/>
    <xf numFmtId="172" fontId="58" fillId="72" borderId="0" applyNumberFormat="0" applyBorder="0" applyAlignment="0" applyProtection="0"/>
    <xf numFmtId="173" fontId="58" fillId="72" borderId="0" applyNumberFormat="0" applyBorder="0" applyAlignment="0" applyProtection="0"/>
    <xf numFmtId="172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72" fontId="10" fillId="0" borderId="37"/>
    <xf numFmtId="173" fontId="10" fillId="0" borderId="37"/>
    <xf numFmtId="172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5" fontId="2" fillId="0" borderId="0"/>
    <xf numFmtId="183" fontId="12" fillId="0" borderId="0"/>
    <xf numFmtId="0" fontId="60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61" fillId="0" borderId="0"/>
    <xf numFmtId="0" fontId="61" fillId="0" borderId="0"/>
    <xf numFmtId="0" fontId="60" fillId="0" borderId="0"/>
    <xf numFmtId="183" fontId="1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2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183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2" fillId="0" borderId="0"/>
    <xf numFmtId="0" fontId="2" fillId="0" borderId="0"/>
    <xf numFmtId="172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4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" fillId="0" borderId="0"/>
    <xf numFmtId="183" fontId="2" fillId="0" borderId="0"/>
    <xf numFmtId="183" fontId="2" fillId="0" borderId="0"/>
    <xf numFmtId="172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83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3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2" fillId="0" borderId="0"/>
    <xf numFmtId="0" fontId="12" fillId="0" borderId="0"/>
    <xf numFmtId="172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3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2" fillId="0" borderId="0"/>
    <xf numFmtId="172" fontId="12" fillId="0" borderId="0"/>
    <xf numFmtId="0" fontId="12" fillId="0" borderId="0"/>
    <xf numFmtId="0" fontId="12" fillId="0" borderId="0"/>
    <xf numFmtId="0" fontId="2" fillId="0" borderId="0"/>
    <xf numFmtId="183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3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11" fillId="0" borderId="0"/>
    <xf numFmtId="183" fontId="12" fillId="0" borderId="0"/>
    <xf numFmtId="183" fontId="1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2" fillId="0" borderId="0"/>
    <xf numFmtId="183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2" fillId="0" borderId="0"/>
    <xf numFmtId="0" fontId="2" fillId="0" borderId="0"/>
    <xf numFmtId="0" fontId="11" fillId="0" borderId="0"/>
    <xf numFmtId="172" fontId="9" fillId="0" borderId="0"/>
    <xf numFmtId="0" fontId="2" fillId="0" borderId="0"/>
    <xf numFmtId="0" fontId="1" fillId="0" borderId="0"/>
    <xf numFmtId="0" fontId="1" fillId="0" borderId="0"/>
    <xf numFmtId="183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3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3" fontId="2" fillId="0" borderId="0"/>
    <xf numFmtId="0" fontId="12" fillId="0" borderId="0"/>
    <xf numFmtId="0" fontId="12" fillId="0" borderId="0"/>
    <xf numFmtId="172" fontId="9" fillId="0" borderId="0"/>
    <xf numFmtId="0" fontId="49" fillId="0" borderId="0"/>
    <xf numFmtId="0" fontId="2" fillId="0" borderId="0"/>
    <xf numFmtId="172" fontId="9" fillId="0" borderId="0"/>
    <xf numFmtId="0" fontId="1" fillId="0" borderId="0"/>
    <xf numFmtId="183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3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72" fontId="9" fillId="0" borderId="0"/>
    <xf numFmtId="172" fontId="9" fillId="0" borderId="0"/>
    <xf numFmtId="0" fontId="1" fillId="0" borderId="0"/>
    <xf numFmtId="183" fontId="12" fillId="0" borderId="0"/>
    <xf numFmtId="183" fontId="1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72" fontId="9" fillId="0" borderId="0"/>
    <xf numFmtId="172" fontId="9" fillId="0" borderId="0"/>
    <xf numFmtId="0" fontId="1" fillId="0" borderId="0"/>
    <xf numFmtId="183" fontId="12" fillId="0" borderId="0"/>
    <xf numFmtId="183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2" fillId="0" borderId="0"/>
    <xf numFmtId="183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3" fontId="12" fillId="0" borderId="0"/>
    <xf numFmtId="0" fontId="60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60" fillId="0" borderId="0"/>
    <xf numFmtId="183" fontId="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83" fontId="10" fillId="0" borderId="0"/>
    <xf numFmtId="0" fontId="5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3" fontId="5" fillId="0" borderId="0"/>
    <xf numFmtId="0" fontId="10" fillId="0" borderId="0"/>
    <xf numFmtId="183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10" fillId="0" borderId="0"/>
    <xf numFmtId="183" fontId="5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60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72" fontId="10" fillId="0" borderId="0"/>
    <xf numFmtId="0" fontId="60" fillId="0" borderId="0"/>
    <xf numFmtId="17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72" fontId="5" fillId="0" borderId="0"/>
    <xf numFmtId="0" fontId="60" fillId="0" borderId="0"/>
    <xf numFmtId="172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83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83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1" fillId="0" borderId="0"/>
    <xf numFmtId="183" fontId="10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2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28" fillId="0" borderId="0"/>
    <xf numFmtId="0" fontId="2" fillId="0" borderId="0"/>
    <xf numFmtId="0" fontId="60" fillId="0" borderId="0"/>
    <xf numFmtId="172" fontId="28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60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8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60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60" fillId="0" borderId="0"/>
    <xf numFmtId="0" fontId="2" fillId="0" borderId="0"/>
    <xf numFmtId="0" fontId="60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83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2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72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2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72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72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73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73" fontId="2" fillId="0" borderId="0"/>
    <xf numFmtId="0" fontId="2" fillId="73" borderId="38" applyNumberFormat="0" applyFont="0" applyAlignment="0" applyProtection="0"/>
    <xf numFmtId="172" fontId="2" fillId="0" borderId="0"/>
    <xf numFmtId="0" fontId="2" fillId="73" borderId="38" applyNumberFormat="0" applyFont="0" applyAlignment="0" applyProtection="0"/>
    <xf numFmtId="172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73" fontId="2" fillId="0" borderId="0"/>
    <xf numFmtId="172" fontId="2" fillId="0" borderId="0"/>
    <xf numFmtId="0" fontId="2" fillId="73" borderId="38" applyNumberFormat="0" applyFont="0" applyAlignment="0" applyProtection="0"/>
    <xf numFmtId="172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73" fontId="2" fillId="0" borderId="0"/>
    <xf numFmtId="0" fontId="2" fillId="73" borderId="38" applyNumberFormat="0" applyFont="0" applyAlignment="0" applyProtection="0"/>
    <xf numFmtId="172" fontId="2" fillId="0" borderId="0"/>
    <xf numFmtId="0" fontId="2" fillId="73" borderId="38" applyNumberFormat="0" applyFont="0" applyAlignment="0" applyProtection="0"/>
    <xf numFmtId="172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73" fontId="2" fillId="0" borderId="0"/>
    <xf numFmtId="172" fontId="2" fillId="0" borderId="0"/>
    <xf numFmtId="172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65" fillId="0" borderId="0">
      <alignment horizontal="left"/>
    </xf>
    <xf numFmtId="0" fontId="2" fillId="0" borderId="0"/>
    <xf numFmtId="0" fontId="2" fillId="0" borderId="0"/>
    <xf numFmtId="172" fontId="2" fillId="0" borderId="0"/>
    <xf numFmtId="3" fontId="2" fillId="74" borderId="2" applyFont="0">
      <alignment horizontal="right" vertical="center"/>
      <protection locked="0"/>
    </xf>
    <xf numFmtId="172" fontId="66" fillId="0" borderId="0"/>
    <xf numFmtId="0" fontId="66" fillId="0" borderId="0"/>
    <xf numFmtId="172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72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72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73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72" fontId="69" fillId="63" borderId="39" applyNumberFormat="0" applyAlignment="0" applyProtection="0"/>
    <xf numFmtId="173" fontId="69" fillId="63" borderId="39" applyNumberFormat="0" applyAlignment="0" applyProtection="0"/>
    <xf numFmtId="172" fontId="69" fillId="63" borderId="39" applyNumberFormat="0" applyAlignment="0" applyProtection="0"/>
    <xf numFmtId="172" fontId="69" fillId="63" borderId="39" applyNumberFormat="0" applyAlignment="0" applyProtection="0"/>
    <xf numFmtId="173" fontId="69" fillId="63" borderId="39" applyNumberFormat="0" applyAlignment="0" applyProtection="0"/>
    <xf numFmtId="172" fontId="69" fillId="63" borderId="39" applyNumberFormat="0" applyAlignment="0" applyProtection="0"/>
    <xf numFmtId="172" fontId="69" fillId="63" borderId="39" applyNumberFormat="0" applyAlignment="0" applyProtection="0"/>
    <xf numFmtId="173" fontId="69" fillId="63" borderId="39" applyNumberFormat="0" applyAlignment="0" applyProtection="0"/>
    <xf numFmtId="172" fontId="69" fillId="63" borderId="39" applyNumberFormat="0" applyAlignment="0" applyProtection="0"/>
    <xf numFmtId="172" fontId="69" fillId="63" borderId="39" applyNumberFormat="0" applyAlignment="0" applyProtection="0"/>
    <xf numFmtId="173" fontId="69" fillId="63" borderId="39" applyNumberFormat="0" applyAlignment="0" applyProtection="0"/>
    <xf numFmtId="172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9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21" fillId="0" borderId="0" applyFill="0" applyBorder="0" applyAlignment="0"/>
    <xf numFmtId="176" fontId="21" fillId="0" borderId="0" applyFill="0" applyBorder="0" applyAlignment="0"/>
    <xf numFmtId="175" fontId="21" fillId="0" borderId="0" applyFill="0" applyBorder="0" applyAlignment="0"/>
    <xf numFmtId="180" fontId="21" fillId="0" borderId="0" applyFill="0" applyBorder="0" applyAlignment="0"/>
    <xf numFmtId="176" fontId="21" fillId="0" borderId="0" applyFill="0" applyBorder="0" applyAlignment="0"/>
    <xf numFmtId="172" fontId="2" fillId="0" borderId="0"/>
    <xf numFmtId="0" fontId="2" fillId="0" borderId="0"/>
    <xf numFmtId="172" fontId="2" fillId="0" borderId="0"/>
    <xf numFmtId="191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92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72" fontId="9" fillId="0" borderId="0"/>
    <xf numFmtId="172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73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3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3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3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3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72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72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73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72" fontId="78" fillId="0" borderId="40" applyNumberFormat="0" applyFill="0" applyAlignment="0" applyProtection="0"/>
    <xf numFmtId="173" fontId="78" fillId="0" borderId="40" applyNumberFormat="0" applyFill="0" applyAlignment="0" applyProtection="0"/>
    <xf numFmtId="172" fontId="78" fillId="0" borderId="40" applyNumberFormat="0" applyFill="0" applyAlignment="0" applyProtection="0"/>
    <xf numFmtId="172" fontId="78" fillId="0" borderId="40" applyNumberFormat="0" applyFill="0" applyAlignment="0" applyProtection="0"/>
    <xf numFmtId="173" fontId="78" fillId="0" borderId="40" applyNumberFormat="0" applyFill="0" applyAlignment="0" applyProtection="0"/>
    <xf numFmtId="172" fontId="78" fillId="0" borderId="40" applyNumberFormat="0" applyFill="0" applyAlignment="0" applyProtection="0"/>
    <xf numFmtId="172" fontId="78" fillId="0" borderId="40" applyNumberFormat="0" applyFill="0" applyAlignment="0" applyProtection="0"/>
    <xf numFmtId="173" fontId="78" fillId="0" borderId="40" applyNumberFormat="0" applyFill="0" applyAlignment="0" applyProtection="0"/>
    <xf numFmtId="172" fontId="78" fillId="0" borderId="40" applyNumberFormat="0" applyFill="0" applyAlignment="0" applyProtection="0"/>
    <xf numFmtId="172" fontId="78" fillId="0" borderId="40" applyNumberFormat="0" applyFill="0" applyAlignment="0" applyProtection="0"/>
    <xf numFmtId="173" fontId="78" fillId="0" borderId="40" applyNumberFormat="0" applyFill="0" applyAlignment="0" applyProtection="0"/>
    <xf numFmtId="172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9" fontId="65" fillId="0" borderId="0">
      <alignment horizontal="left"/>
    </xf>
    <xf numFmtId="0" fontId="2" fillId="0" borderId="0"/>
    <xf numFmtId="0" fontId="2" fillId="0" borderId="0"/>
    <xf numFmtId="172" fontId="2" fillId="0" borderId="0"/>
    <xf numFmtId="172" fontId="2" fillId="0" borderId="0">
      <alignment horizontal="center" textRotation="90"/>
    </xf>
    <xf numFmtId="0" fontId="2" fillId="0" borderId="0">
      <alignment horizontal="center" textRotation="90"/>
    </xf>
    <xf numFmtId="172" fontId="2" fillId="0" borderId="0">
      <alignment horizontal="center" textRotation="90"/>
    </xf>
    <xf numFmtId="195" fontId="10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3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3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3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3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3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165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Border="1"/>
    <xf numFmtId="0" fontId="3" fillId="0" borderId="0" xfId="0" applyFont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71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71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71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7" fontId="4" fillId="35" borderId="17" xfId="0" applyNumberFormat="1" applyFont="1" applyFill="1" applyBorder="1" applyAlignment="1">
      <alignment horizontal="center" vertical="center"/>
    </xf>
    <xf numFmtId="197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7" fontId="3" fillId="0" borderId="2" xfId="0" applyNumberFormat="1" applyFont="1" applyBorder="1" applyAlignment="1" applyProtection="1">
      <alignment horizontal="center" vertical="center"/>
      <protection locked="0"/>
    </xf>
    <xf numFmtId="197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97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197" fontId="4" fillId="35" borderId="14" xfId="0" applyNumberFormat="1" applyFont="1" applyFill="1" applyBorder="1" applyAlignment="1">
      <alignment horizontal="center" vertical="center"/>
    </xf>
    <xf numFmtId="197" fontId="4" fillId="0" borderId="4" xfId="0" applyNumberFormat="1" applyFont="1" applyBorder="1" applyAlignment="1" applyProtection="1">
      <alignment horizontal="center" vertical="center" wrapText="1"/>
      <protection locked="0"/>
    </xf>
    <xf numFmtId="197" fontId="3" fillId="0" borderId="2" xfId="0" applyNumberFormat="1" applyFont="1" applyBorder="1" applyAlignment="1" applyProtection="1">
      <alignment horizontal="center"/>
      <protection locked="0"/>
    </xf>
    <xf numFmtId="197" fontId="3" fillId="0" borderId="4" xfId="0" applyNumberFormat="1" applyFont="1" applyBorder="1" applyAlignment="1" applyProtection="1">
      <alignment horizontal="center"/>
      <protection locked="0"/>
    </xf>
    <xf numFmtId="197" fontId="3" fillId="0" borderId="4" xfId="0" applyNumberFormat="1" applyFont="1" applyBorder="1" applyProtection="1">
      <protection locked="0"/>
    </xf>
    <xf numFmtId="0" fontId="88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89" fillId="0" borderId="0" xfId="0" applyFont="1" applyFill="1"/>
    <xf numFmtId="0" fontId="89" fillId="0" borderId="0" xfId="0" applyFont="1"/>
    <xf numFmtId="0" fontId="2" fillId="0" borderId="0" xfId="8" applyFont="1" applyFill="1" applyBorder="1" applyAlignment="1" applyProtection="1"/>
    <xf numFmtId="0" fontId="89" fillId="0" borderId="0" xfId="0" applyFont="1" applyFill="1" applyBorder="1"/>
    <xf numFmtId="0" fontId="89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89" fillId="0" borderId="44" xfId="0" applyFont="1" applyBorder="1" applyAlignment="1">
      <alignment horizontal="center"/>
    </xf>
    <xf numFmtId="171" fontId="89" fillId="0" borderId="2" xfId="0" applyNumberFormat="1" applyFont="1" applyFill="1" applyBorder="1" applyAlignment="1">
      <alignment horizontal="center" vertical="center" textRotation="90" wrapText="1"/>
    </xf>
    <xf numFmtId="197" fontId="89" fillId="0" borderId="2" xfId="0" applyNumberFormat="1" applyFont="1" applyBorder="1" applyAlignment="1" applyProtection="1">
      <alignment horizontal="center" vertical="center"/>
      <protection locked="0"/>
    </xf>
    <xf numFmtId="197" fontId="89" fillId="0" borderId="2" xfId="0" applyNumberFormat="1" applyFont="1" applyBorder="1" applyProtection="1">
      <protection locked="0"/>
    </xf>
    <xf numFmtId="0" fontId="89" fillId="0" borderId="16" xfId="0" applyFont="1" applyBorder="1"/>
    <xf numFmtId="0" fontId="89" fillId="0" borderId="43" xfId="0" applyFont="1" applyBorder="1"/>
    <xf numFmtId="0" fontId="89" fillId="0" borderId="13" xfId="0" applyFont="1" applyBorder="1"/>
    <xf numFmtId="0" fontId="89" fillId="0" borderId="2" xfId="0" applyFont="1" applyFill="1" applyBorder="1" applyAlignment="1">
      <alignment horizontal="center" vertical="center"/>
    </xf>
    <xf numFmtId="0" fontId="89" fillId="0" borderId="2" xfId="0" applyFont="1" applyBorder="1"/>
    <xf numFmtId="0" fontId="89" fillId="0" borderId="17" xfId="0" applyFont="1" applyBorder="1"/>
    <xf numFmtId="0" fontId="2" fillId="0" borderId="47" xfId="20955" applyFont="1" applyFill="1" applyBorder="1" applyAlignment="1" applyProtection="1"/>
    <xf numFmtId="0" fontId="91" fillId="0" borderId="0" xfId="0" applyFont="1" applyFill="1" applyAlignment="1"/>
    <xf numFmtId="0" fontId="89" fillId="0" borderId="0" xfId="0" applyFont="1" applyBorder="1"/>
    <xf numFmtId="0" fontId="89" fillId="0" borderId="42" xfId="0" applyFont="1" applyBorder="1"/>
    <xf numFmtId="0" fontId="89" fillId="0" borderId="11" xfId="0" applyFont="1" applyBorder="1"/>
    <xf numFmtId="0" fontId="89" fillId="0" borderId="11" xfId="0" applyFont="1" applyBorder="1" applyAlignment="1">
      <alignment horizontal="center"/>
    </xf>
    <xf numFmtId="0" fontId="89" fillId="0" borderId="12" xfId="0" applyFont="1" applyBorder="1" applyAlignment="1">
      <alignment horizontal="center"/>
    </xf>
    <xf numFmtId="197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7" fontId="89" fillId="0" borderId="17" xfId="0" applyNumberFormat="1" applyFont="1" applyBorder="1" applyProtection="1">
      <protection locked="0"/>
    </xf>
    <xf numFmtId="197" fontId="89" fillId="0" borderId="18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6" xfId="0" applyFont="1" applyBorder="1" applyAlignment="1">
      <alignment horizontal="right" vertical="center"/>
    </xf>
    <xf numFmtId="0" fontId="90" fillId="0" borderId="17" xfId="0" applyFont="1" applyFill="1" applyBorder="1" applyAlignment="1">
      <alignment horizontal="left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Border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0" xfId="0" applyFont="1" applyAlignment="1"/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7" fontId="89" fillId="0" borderId="2" xfId="0" applyNumberFormat="1" applyFont="1" applyBorder="1" applyAlignment="1" applyProtection="1">
      <alignment vertical="center" wrapText="1"/>
      <protection locked="0"/>
    </xf>
    <xf numFmtId="197" fontId="89" fillId="0" borderId="14" xfId="0" applyNumberFormat="1" applyFont="1" applyBorder="1" applyAlignment="1" applyProtection="1">
      <alignment vertical="center" wrapText="1"/>
      <protection locked="0"/>
    </xf>
    <xf numFmtId="197" fontId="89" fillId="35" borderId="2" xfId="0" applyNumberFormat="1" applyFont="1" applyFill="1" applyBorder="1" applyAlignment="1">
      <alignment vertical="center" wrapText="1"/>
    </xf>
    <xf numFmtId="197" fontId="89" fillId="35" borderId="14" xfId="0" applyNumberFormat="1" applyFont="1" applyFill="1" applyBorder="1" applyAlignment="1">
      <alignment vertical="center" wrapText="1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7" fontId="89" fillId="0" borderId="2" xfId="0" applyNumberFormat="1" applyFont="1" applyBorder="1" applyAlignment="1" applyProtection="1">
      <alignment horizontal="center" vertical="center" wrapText="1"/>
      <protection locked="0"/>
    </xf>
    <xf numFmtId="197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Border="1" applyAlignment="1">
      <alignment vertical="center" wrapText="1"/>
    </xf>
    <xf numFmtId="197" fontId="89" fillId="35" borderId="2" xfId="0" applyNumberFormat="1" applyFont="1" applyFill="1" applyBorder="1" applyAlignment="1">
      <alignment horizontal="right" vertical="center" wrapText="1"/>
    </xf>
    <xf numFmtId="197" fontId="89" fillId="35" borderId="14" xfId="0" applyNumberFormat="1" applyFont="1" applyFill="1" applyBorder="1" applyAlignment="1">
      <alignment horizontal="right" vertical="center" wrapText="1"/>
    </xf>
    <xf numFmtId="0" fontId="89" fillId="0" borderId="16" xfId="0" applyFont="1" applyBorder="1" applyAlignment="1">
      <alignment horizontal="right" vertical="center" wrapText="1"/>
    </xf>
    <xf numFmtId="197" fontId="89" fillId="35" borderId="17" xfId="0" applyNumberFormat="1" applyFont="1" applyFill="1" applyBorder="1" applyAlignment="1">
      <alignment horizontal="right" vertical="center" wrapText="1"/>
    </xf>
    <xf numFmtId="197" fontId="89" fillId="35" borderId="18" xfId="0" applyNumberFormat="1" applyFont="1" applyFill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90" fillId="0" borderId="0" xfId="0" applyFont="1" applyBorder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197" fontId="89" fillId="35" borderId="2" xfId="0" applyNumberFormat="1" applyFont="1" applyFill="1" applyBorder="1"/>
    <xf numFmtId="0" fontId="89" fillId="0" borderId="2" xfId="0" applyFont="1" applyFill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3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7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197" fontId="8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9" fillId="0" borderId="17" xfId="0" applyFont="1" applyBorder="1" applyAlignment="1">
      <alignment vertical="center" wrapText="1"/>
    </xf>
    <xf numFmtId="197" fontId="89" fillId="35" borderId="17" xfId="0" applyNumberFormat="1" applyFont="1" applyFill="1" applyBorder="1" applyAlignment="1">
      <alignment vertical="center" wrapText="1"/>
    </xf>
    <xf numFmtId="197" fontId="89" fillId="35" borderId="18" xfId="0" applyNumberFormat="1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89" fillId="0" borderId="44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5" xfId="0" applyFont="1" applyBorder="1"/>
    <xf numFmtId="0" fontId="89" fillId="0" borderId="6" xfId="0" applyFont="1" applyBorder="1" applyAlignment="1">
      <alignment vertical="center"/>
    </xf>
    <xf numFmtId="197" fontId="89" fillId="0" borderId="2" xfId="0" applyNumberFormat="1" applyFont="1" applyBorder="1" applyAlignment="1">
      <alignment horizontal="center" vertical="center"/>
    </xf>
    <xf numFmtId="197" fontId="89" fillId="0" borderId="2" xfId="0" applyNumberFormat="1" applyFont="1" applyFill="1" applyBorder="1" applyAlignment="1">
      <alignment horizontal="center" vertical="center"/>
    </xf>
    <xf numFmtId="197" fontId="89" fillId="0" borderId="2" xfId="0" applyNumberFormat="1" applyFont="1" applyFill="1" applyBorder="1" applyAlignment="1">
      <alignment horizontal="center" vertical="center" wrapText="1"/>
    </xf>
    <xf numFmtId="197" fontId="89" fillId="0" borderId="14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7" fontId="89" fillId="35" borderId="2" xfId="0" applyNumberFormat="1" applyFont="1" applyFill="1" applyBorder="1" applyAlignment="1">
      <alignment horizontal="center" vertical="center"/>
    </xf>
    <xf numFmtId="197" fontId="89" fillId="35" borderId="2" xfId="0" applyNumberFormat="1" applyFont="1" applyFill="1" applyBorder="1" applyAlignment="1">
      <alignment horizontal="center" vertical="center" wrapText="1"/>
    </xf>
    <xf numFmtId="197" fontId="89" fillId="35" borderId="14" xfId="0" applyNumberFormat="1" applyFont="1" applyFill="1" applyBorder="1" applyAlignment="1">
      <alignment horizontal="center" vertical="center"/>
    </xf>
    <xf numFmtId="197" fontId="89" fillId="2" borderId="2" xfId="0" applyNumberFormat="1" applyFont="1" applyFill="1" applyBorder="1" applyAlignment="1" applyProtection="1">
      <alignment horizontal="center" vertical="center"/>
      <protection locked="0"/>
    </xf>
    <xf numFmtId="197" fontId="89" fillId="2" borderId="2" xfId="0" applyNumberFormat="1" applyFont="1" applyFill="1" applyBorder="1" applyAlignment="1">
      <alignment horizontal="center" vertical="center"/>
    </xf>
    <xf numFmtId="197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171" fontId="3" fillId="0" borderId="8" xfId="0" applyNumberFormat="1" applyFont="1" applyBorder="1" applyAlignment="1">
      <alignment horizontal="center" vertical="center" textRotation="90" wrapText="1"/>
    </xf>
    <xf numFmtId="171" fontId="3" fillId="0" borderId="2" xfId="0" applyNumberFormat="1" applyFont="1" applyBorder="1" applyAlignment="1">
      <alignment horizontal="center" vertical="center" textRotation="90" wrapText="1"/>
    </xf>
    <xf numFmtId="0" fontId="90" fillId="0" borderId="0" xfId="0" applyFont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0" xfId="0" applyFont="1" applyFill="1" applyBorder="1" applyAlignment="1"/>
    <xf numFmtId="0" fontId="90" fillId="0" borderId="0" xfId="0" applyFont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89" fillId="0" borderId="11" xfId="0" applyFont="1" applyFill="1" applyBorder="1" applyAlignment="1">
      <alignment horizontal="center" vertical="center" wrapText="1"/>
    </xf>
    <xf numFmtId="197" fontId="89" fillId="35" borderId="14" xfId="0" applyNumberFormat="1" applyFont="1" applyFill="1" applyBorder="1"/>
    <xf numFmtId="197" fontId="89" fillId="0" borderId="17" xfId="0" applyNumberFormat="1" applyFont="1" applyBorder="1" applyAlignment="1" applyProtection="1">
      <alignment horizontal="left" indent="3"/>
      <protection locked="0"/>
    </xf>
    <xf numFmtId="197" fontId="4" fillId="35" borderId="17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0" fontId="89" fillId="0" borderId="1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/>
    </xf>
    <xf numFmtId="0" fontId="89" fillId="0" borderId="17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/>
    </xf>
    <xf numFmtId="0" fontId="2" fillId="0" borderId="16" xfId="8" applyFont="1" applyFill="1" applyBorder="1" applyAlignment="1" applyProtection="1">
      <alignment horizontal="center" vertical="center"/>
    </xf>
    <xf numFmtId="0" fontId="89" fillId="0" borderId="17" xfId="0" applyFont="1" applyFill="1" applyBorder="1" applyAlignment="1">
      <alignment horizontal="center" vertical="center"/>
    </xf>
    <xf numFmtId="0" fontId="89" fillId="0" borderId="18" xfId="0" applyFont="1" applyBorder="1" applyAlignment="1">
      <alignment horizontal="center" vertical="center" wrapText="1"/>
    </xf>
    <xf numFmtId="198" fontId="89" fillId="0" borderId="2" xfId="20956" applyNumberFormat="1" applyFont="1" applyBorder="1"/>
    <xf numFmtId="198" fontId="89" fillId="0" borderId="17" xfId="20956" applyNumberFormat="1" applyFont="1" applyBorder="1"/>
    <xf numFmtId="197" fontId="89" fillId="35" borderId="17" xfId="0" applyNumberFormat="1" applyFont="1" applyFill="1" applyBorder="1"/>
    <xf numFmtId="197" fontId="89" fillId="35" borderId="18" xfId="0" applyNumberFormat="1" applyFont="1" applyFill="1" applyBorder="1"/>
    <xf numFmtId="0" fontId="3" fillId="0" borderId="0" xfId="0" applyFont="1" applyFill="1" applyAlignment="1">
      <alignment horizontal="center"/>
    </xf>
    <xf numFmtId="183" fontId="6" fillId="0" borderId="0" xfId="8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7" fontId="89" fillId="3" borderId="2" xfId="0" applyNumberFormat="1" applyFont="1" applyFill="1" applyBorder="1" applyAlignment="1">
      <alignment horizont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9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/>
    </xf>
    <xf numFmtId="0" fontId="89" fillId="0" borderId="46" xfId="0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9" sqref="B19"/>
    </sheetView>
  </sheetViews>
  <sheetFormatPr defaultRowHeight="15"/>
  <cols>
    <col min="1" max="1" width="9.7109375" style="37" bestFit="1" customWidth="1"/>
    <col min="2" max="2" width="128.7109375" style="30" bestFit="1" customWidth="1"/>
    <col min="3" max="3" width="39.42578125" customWidth="1"/>
  </cols>
  <sheetData>
    <row r="1" spans="1:3" s="1" customFormat="1" ht="15.75">
      <c r="A1" s="35" t="s">
        <v>15</v>
      </c>
      <c r="B1" s="57" t="s">
        <v>17</v>
      </c>
      <c r="C1" s="29"/>
    </row>
    <row r="2" spans="1:3" s="31" customFormat="1">
      <c r="A2" s="36">
        <v>20</v>
      </c>
      <c r="B2" s="32" t="s">
        <v>19</v>
      </c>
      <c r="C2" s="11"/>
    </row>
    <row r="3" spans="1:3" s="31" customFormat="1">
      <c r="A3" s="36">
        <v>21</v>
      </c>
      <c r="B3" s="32" t="s">
        <v>16</v>
      </c>
    </row>
    <row r="4" spans="1:3" s="31" customFormat="1">
      <c r="A4" s="36">
        <v>22</v>
      </c>
      <c r="B4" s="32" t="s">
        <v>18</v>
      </c>
    </row>
    <row r="5" spans="1:3" s="31" customFormat="1">
      <c r="A5" s="36">
        <v>23</v>
      </c>
      <c r="B5" s="32" t="s">
        <v>20</v>
      </c>
    </row>
    <row r="6" spans="1:3" s="31" customFormat="1">
      <c r="A6" s="36">
        <v>24</v>
      </c>
      <c r="B6" s="32" t="s">
        <v>21</v>
      </c>
      <c r="C6" s="2"/>
    </row>
    <row r="7" spans="1:3" s="31" customFormat="1">
      <c r="A7" s="36">
        <v>25</v>
      </c>
      <c r="B7" s="32" t="s">
        <v>22</v>
      </c>
    </row>
    <row r="8" spans="1:3" s="31" customFormat="1">
      <c r="A8" s="36">
        <v>26</v>
      </c>
      <c r="B8" s="32" t="s">
        <v>129</v>
      </c>
    </row>
    <row r="9" spans="1:3" s="31" customFormat="1">
      <c r="A9" s="36">
        <v>27</v>
      </c>
      <c r="B9" s="32" t="s">
        <v>23</v>
      </c>
    </row>
    <row r="10" spans="1:3" s="1" customFormat="1">
      <c r="A10" s="38"/>
      <c r="B10" s="30"/>
      <c r="C10" s="29"/>
    </row>
    <row r="11" spans="1:3" s="1" customFormat="1" ht="30">
      <c r="A11" s="38"/>
      <c r="B11" s="179" t="s">
        <v>148</v>
      </c>
      <c r="C11" s="29"/>
    </row>
    <row r="14" spans="1:3">
      <c r="B14" s="10"/>
    </row>
  </sheetData>
  <hyperlinks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6" location="'24. Rem1'!A1" display="ფინანსური წლის განმავლობაში გაცემული ანაზღაურება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55"/>
  <sheetViews>
    <sheetView tabSelected="1"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B3" sqref="B3"/>
    </sheetView>
  </sheetViews>
  <sheetFormatPr defaultRowHeight="12.75"/>
  <cols>
    <col min="1" max="1" width="10.5703125" style="2" bestFit="1" customWidth="1"/>
    <col min="2" max="2" width="45.7109375" style="2" customWidth="1"/>
    <col min="3" max="3" width="29.7109375" style="2" customWidth="1"/>
    <col min="4" max="4" width="38.5703125" style="2" customWidth="1"/>
    <col min="5" max="5" width="29.5703125" style="2" customWidth="1"/>
    <col min="6" max="6" width="13.28515625" style="2" customWidth="1"/>
    <col min="7" max="7" width="11.5703125" style="2" customWidth="1"/>
    <col min="8" max="8" width="12" style="2" customWidth="1"/>
    <col min="9" max="9" width="11.5703125" style="2" customWidth="1"/>
    <col min="10" max="10" width="12" style="2" customWidth="1"/>
    <col min="11" max="11" width="11.5703125" style="2" customWidth="1"/>
    <col min="12" max="12" width="13.7109375" style="2" customWidth="1"/>
    <col min="13" max="14" width="12.85546875" style="2" customWidth="1"/>
    <col min="15" max="15" width="10.28515625" style="2" customWidth="1"/>
    <col min="16" max="17" width="10.7109375" style="2" customWidth="1"/>
    <col min="18" max="18" width="12" style="2" customWidth="1"/>
    <col min="19" max="19" width="11.5703125" style="2" customWidth="1"/>
    <col min="20" max="20" width="13.7109375" style="2" customWidth="1"/>
    <col min="21" max="16384" width="9.140625" style="2"/>
  </cols>
  <sheetData>
    <row r="1" spans="1:20" ht="15">
      <c r="A1" s="3" t="s">
        <v>24</v>
      </c>
      <c r="B1" s="192" t="s">
        <v>177</v>
      </c>
    </row>
    <row r="2" spans="1:20" s="4" customFormat="1" ht="15.75" customHeight="1">
      <c r="A2" s="4" t="s">
        <v>25</v>
      </c>
      <c r="B2" s="193">
        <v>43830</v>
      </c>
    </row>
    <row r="3" spans="1:20">
      <c r="A3" s="21"/>
      <c r="B3" s="39"/>
      <c r="C3" s="11"/>
      <c r="D3" s="11"/>
      <c r="E3" s="5"/>
      <c r="F3" s="6"/>
    </row>
    <row r="4" spans="1:20" ht="13.5" thickBot="1">
      <c r="A4" s="40" t="s">
        <v>145</v>
      </c>
      <c r="B4" s="208" t="s">
        <v>19</v>
      </c>
      <c r="C4" s="209"/>
      <c r="D4" s="11"/>
      <c r="E4" s="5"/>
      <c r="F4" s="6"/>
    </row>
    <row r="5" spans="1:20">
      <c r="A5" s="41"/>
      <c r="B5" s="42" t="s">
        <v>0</v>
      </c>
      <c r="C5" s="24" t="s">
        <v>1</v>
      </c>
      <c r="D5" s="25" t="s">
        <v>2</v>
      </c>
      <c r="E5" s="16" t="s">
        <v>3</v>
      </c>
      <c r="F5" s="16" t="s">
        <v>4</v>
      </c>
      <c r="G5" s="199" t="s">
        <v>5</v>
      </c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200"/>
    </row>
    <row r="6" spans="1:20" ht="16.899999999999999" customHeight="1">
      <c r="A6" s="210"/>
      <c r="B6" s="212" t="s">
        <v>60</v>
      </c>
      <c r="C6" s="194" t="s">
        <v>61</v>
      </c>
      <c r="D6" s="194" t="s">
        <v>62</v>
      </c>
      <c r="E6" s="194" t="s">
        <v>63</v>
      </c>
      <c r="F6" s="194" t="s">
        <v>64</v>
      </c>
      <c r="G6" s="213" t="s">
        <v>65</v>
      </c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5"/>
    </row>
    <row r="7" spans="1:20" ht="14.45" customHeight="1">
      <c r="A7" s="210"/>
      <c r="B7" s="212"/>
      <c r="C7" s="195"/>
      <c r="D7" s="195"/>
      <c r="E7" s="195"/>
      <c r="F7" s="195"/>
      <c r="G7" s="18">
        <v>1</v>
      </c>
      <c r="H7" s="58">
        <v>2</v>
      </c>
      <c r="I7" s="58">
        <v>3</v>
      </c>
      <c r="J7" s="58">
        <v>4</v>
      </c>
      <c r="K7" s="58">
        <v>5</v>
      </c>
      <c r="L7" s="58">
        <v>6.1</v>
      </c>
      <c r="M7" s="58">
        <v>6.2</v>
      </c>
      <c r="N7" s="58">
        <v>6</v>
      </c>
      <c r="O7" s="58">
        <v>7</v>
      </c>
      <c r="P7" s="58">
        <v>8</v>
      </c>
      <c r="Q7" s="58">
        <v>9</v>
      </c>
      <c r="R7" s="58">
        <v>10</v>
      </c>
      <c r="S7" s="58">
        <v>11</v>
      </c>
      <c r="T7" s="59">
        <v>12</v>
      </c>
    </row>
    <row r="8" spans="1:20" ht="108">
      <c r="A8" s="210"/>
      <c r="B8" s="212"/>
      <c r="C8" s="196"/>
      <c r="D8" s="196"/>
      <c r="E8" s="196"/>
      <c r="F8" s="196"/>
      <c r="G8" s="166" t="s">
        <v>66</v>
      </c>
      <c r="H8" s="167" t="s">
        <v>67</v>
      </c>
      <c r="I8" s="167" t="s">
        <v>68</v>
      </c>
      <c r="J8" s="167" t="s">
        <v>69</v>
      </c>
      <c r="K8" s="167" t="s">
        <v>70</v>
      </c>
      <c r="L8" s="68" t="s">
        <v>71</v>
      </c>
      <c r="M8" s="167" t="s">
        <v>72</v>
      </c>
      <c r="N8" s="167" t="s">
        <v>73</v>
      </c>
      <c r="O8" s="17" t="s">
        <v>74</v>
      </c>
      <c r="P8" s="17" t="s">
        <v>75</v>
      </c>
      <c r="Q8" s="167" t="s">
        <v>76</v>
      </c>
      <c r="R8" s="167" t="s">
        <v>77</v>
      </c>
      <c r="S8" s="167" t="s">
        <v>78</v>
      </c>
      <c r="T8" s="167" t="s">
        <v>79</v>
      </c>
    </row>
    <row r="9" spans="1:20">
      <c r="A9" s="45"/>
      <c r="B9" s="46" t="s">
        <v>149</v>
      </c>
      <c r="C9" s="47">
        <v>86982.890509387013</v>
      </c>
      <c r="D9" s="47">
        <v>86982.890509387013</v>
      </c>
      <c r="E9" s="47">
        <v>87001.546100581007</v>
      </c>
      <c r="F9" s="48"/>
      <c r="G9" s="47">
        <v>47889.828909999997</v>
      </c>
      <c r="H9" s="47">
        <v>2983.2609796000179</v>
      </c>
      <c r="I9" s="47">
        <v>35859.925403759</v>
      </c>
      <c r="J9" s="47"/>
      <c r="K9" s="47"/>
      <c r="L9" s="47"/>
      <c r="M9" s="47"/>
      <c r="N9" s="47"/>
      <c r="O9" s="47">
        <v>34.887899422000004</v>
      </c>
      <c r="P9" s="47"/>
      <c r="Q9" s="47"/>
      <c r="R9" s="47"/>
      <c r="S9" s="47">
        <v>233.64290779999999</v>
      </c>
      <c r="T9" s="52">
        <f>SUM(G9:K9,N9:S9)</f>
        <v>87001.546100581007</v>
      </c>
    </row>
    <row r="10" spans="1:20">
      <c r="A10" s="45"/>
      <c r="B10" s="49" t="s">
        <v>150</v>
      </c>
      <c r="C10" s="47">
        <v>175925.83205999999</v>
      </c>
      <c r="D10" s="47">
        <v>175925.83205999999</v>
      </c>
      <c r="E10" s="47">
        <v>176057.5395704</v>
      </c>
      <c r="F10" s="48"/>
      <c r="G10" s="47"/>
      <c r="H10" s="47">
        <v>176057.5395704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52">
        <f t="shared" ref="T10:T22" si="0">SUM(G10:K10,N10:S10)</f>
        <v>176057.5395704</v>
      </c>
    </row>
    <row r="11" spans="1:20">
      <c r="A11" s="45"/>
      <c r="B11" s="46" t="s">
        <v>151</v>
      </c>
      <c r="C11" s="47">
        <v>21916.938910000001</v>
      </c>
      <c r="D11" s="47">
        <v>21916.938910000001</v>
      </c>
      <c r="E11" s="50">
        <v>21916.938910000004</v>
      </c>
      <c r="F11" s="48"/>
      <c r="G11" s="47"/>
      <c r="H11" s="47"/>
      <c r="I11" s="47"/>
      <c r="J11" s="47"/>
      <c r="K11" s="47">
        <v>21916.938910000004</v>
      </c>
      <c r="L11" s="47"/>
      <c r="M11" s="47"/>
      <c r="N11" s="47"/>
      <c r="O11" s="47"/>
      <c r="P11" s="47"/>
      <c r="Q11" s="47"/>
      <c r="R11" s="47"/>
      <c r="S11" s="47"/>
      <c r="T11" s="52">
        <f t="shared" si="0"/>
        <v>21916.938910000004</v>
      </c>
    </row>
    <row r="12" spans="1:20">
      <c r="A12" s="45"/>
      <c r="B12" s="46" t="s">
        <v>152</v>
      </c>
      <c r="C12" s="47">
        <v>234.09998000000002</v>
      </c>
      <c r="D12" s="47">
        <v>234.09998000000002</v>
      </c>
      <c r="E12" s="50">
        <v>251.52893</v>
      </c>
      <c r="F12" s="48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>
        <v>251.52893</v>
      </c>
      <c r="R12" s="47"/>
      <c r="S12" s="47"/>
      <c r="T12" s="52">
        <f t="shared" si="0"/>
        <v>251.52893</v>
      </c>
    </row>
    <row r="13" spans="1:20">
      <c r="A13" s="45"/>
      <c r="B13" s="51" t="s">
        <v>153</v>
      </c>
      <c r="C13" s="47">
        <v>0</v>
      </c>
      <c r="D13" s="47">
        <v>6100</v>
      </c>
      <c r="E13" s="50">
        <v>6100</v>
      </c>
      <c r="F13" s="48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>
        <v>6100</v>
      </c>
      <c r="R13" s="47"/>
      <c r="S13" s="47"/>
      <c r="T13" s="52">
        <f t="shared" si="0"/>
        <v>6100</v>
      </c>
    </row>
    <row r="14" spans="1:20">
      <c r="A14" s="45"/>
      <c r="B14" s="51" t="s">
        <v>154</v>
      </c>
      <c r="C14" s="47">
        <v>83489.28188061298</v>
      </c>
      <c r="D14" s="47">
        <v>83487.658050613012</v>
      </c>
      <c r="E14" s="50">
        <v>83234.758219363008</v>
      </c>
      <c r="F14" s="48"/>
      <c r="G14" s="47"/>
      <c r="H14" s="47"/>
      <c r="I14" s="47">
        <v>82414.861297989002</v>
      </c>
      <c r="J14" s="47"/>
      <c r="K14" s="47"/>
      <c r="L14" s="47"/>
      <c r="M14" s="47"/>
      <c r="N14" s="47"/>
      <c r="O14" s="47">
        <v>10.786388087999999</v>
      </c>
      <c r="P14" s="47"/>
      <c r="Q14" s="47"/>
      <c r="R14" s="47"/>
      <c r="S14" s="47">
        <v>809.11053328599996</v>
      </c>
      <c r="T14" s="52">
        <f t="shared" si="0"/>
        <v>83234.758219363008</v>
      </c>
    </row>
    <row r="15" spans="1:20">
      <c r="A15" s="45"/>
      <c r="B15" s="51" t="s">
        <v>155</v>
      </c>
      <c r="C15" s="47">
        <v>1070119.6262099999</v>
      </c>
      <c r="D15" s="47">
        <v>1070119.62622</v>
      </c>
      <c r="E15" s="50">
        <v>1057238.1620360741</v>
      </c>
      <c r="F15" s="48"/>
      <c r="G15" s="47"/>
      <c r="H15" s="47"/>
      <c r="I15" s="47"/>
      <c r="J15" s="47"/>
      <c r="K15" s="47"/>
      <c r="L15" s="47">
        <v>1089977.2730990001</v>
      </c>
      <c r="M15" s="47">
        <v>-37719.144471581996</v>
      </c>
      <c r="N15" s="47">
        <v>1052258.1286274181</v>
      </c>
      <c r="O15" s="47">
        <v>4980.0334086560006</v>
      </c>
      <c r="P15" s="47"/>
      <c r="Q15" s="47"/>
      <c r="R15" s="47"/>
      <c r="S15" s="47"/>
      <c r="T15" s="52">
        <f t="shared" si="0"/>
        <v>1057238.1620360741</v>
      </c>
    </row>
    <row r="16" spans="1:20">
      <c r="A16" s="45"/>
      <c r="B16" s="51" t="s">
        <v>156</v>
      </c>
      <c r="C16" s="47">
        <v>1552.6310900000001</v>
      </c>
      <c r="D16" s="47">
        <v>1552.6310900000001</v>
      </c>
      <c r="E16" s="50">
        <v>5293.1002600000002</v>
      </c>
      <c r="F16" s="48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>
        <v>5293.1002600000002</v>
      </c>
      <c r="T16" s="52">
        <f t="shared" si="0"/>
        <v>5293.1002600000002</v>
      </c>
    </row>
    <row r="17" spans="1:20">
      <c r="A17" s="45"/>
      <c r="B17" s="51" t="s">
        <v>157</v>
      </c>
      <c r="C17" s="47">
        <v>6417.9209600000004</v>
      </c>
      <c r="D17" s="47">
        <v>5247.4829400000008</v>
      </c>
      <c r="E17" s="50">
        <v>5247.4829400000008</v>
      </c>
      <c r="F17" s="48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>
        <v>5247.4829400000008</v>
      </c>
      <c r="S17" s="47"/>
      <c r="T17" s="52">
        <f t="shared" si="0"/>
        <v>5247.4829400000008</v>
      </c>
    </row>
    <row r="18" spans="1:20">
      <c r="A18" s="45"/>
      <c r="B18" s="51" t="s">
        <v>158</v>
      </c>
      <c r="C18" s="47">
        <v>543.92792000000009</v>
      </c>
      <c r="D18" s="47">
        <v>543.92792000000009</v>
      </c>
      <c r="E18" s="50">
        <v>543.92792000000009</v>
      </c>
      <c r="F18" s="48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>
        <v>543.92792000000009</v>
      </c>
      <c r="S18" s="47"/>
      <c r="T18" s="52">
        <f t="shared" si="0"/>
        <v>543.92792000000009</v>
      </c>
    </row>
    <row r="19" spans="1:20">
      <c r="A19" s="45"/>
      <c r="B19" s="51" t="s">
        <v>159</v>
      </c>
      <c r="C19" s="47">
        <v>50997.764480000005</v>
      </c>
      <c r="D19" s="47">
        <v>50997.342980000001</v>
      </c>
      <c r="E19" s="50">
        <v>50997.342979999994</v>
      </c>
      <c r="F19" s="48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>
        <v>50997.342979999994</v>
      </c>
      <c r="S19" s="47"/>
      <c r="T19" s="52">
        <f t="shared" si="0"/>
        <v>50997.342979999994</v>
      </c>
    </row>
    <row r="20" spans="1:20">
      <c r="A20" s="45"/>
      <c r="B20" s="51" t="s">
        <v>160</v>
      </c>
      <c r="C20" s="47">
        <v>2870.9380200000001</v>
      </c>
      <c r="D20" s="47">
        <v>2870.9380200000001</v>
      </c>
      <c r="E20" s="50">
        <v>2870.9380200000001</v>
      </c>
      <c r="F20" s="48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>
        <v>2870.9380200000001</v>
      </c>
      <c r="S20" s="47"/>
      <c r="T20" s="52">
        <f t="shared" si="0"/>
        <v>2870.9380200000001</v>
      </c>
    </row>
    <row r="21" spans="1:20">
      <c r="A21" s="45"/>
      <c r="B21" s="51" t="s">
        <v>161</v>
      </c>
      <c r="C21" s="47"/>
      <c r="D21" s="47"/>
      <c r="E21" s="50">
        <v>460.92471999999998</v>
      </c>
      <c r="F21" s="48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>
        <v>460.92471999999998</v>
      </c>
      <c r="T21" s="52">
        <f t="shared" si="0"/>
        <v>460.92471999999998</v>
      </c>
    </row>
    <row r="22" spans="1:20">
      <c r="A22" s="45"/>
      <c r="B22" s="51" t="s">
        <v>162</v>
      </c>
      <c r="C22" s="47">
        <v>10695.398529999997</v>
      </c>
      <c r="D22" s="47">
        <v>8203.0232199999973</v>
      </c>
      <c r="E22" s="50">
        <v>10122.522989371999</v>
      </c>
      <c r="F22" s="48"/>
      <c r="G22" s="47"/>
      <c r="H22" s="47"/>
      <c r="I22" s="47">
        <v>514.59373825199998</v>
      </c>
      <c r="J22" s="47"/>
      <c r="K22" s="47"/>
      <c r="L22" s="47"/>
      <c r="M22" s="47"/>
      <c r="N22" s="47"/>
      <c r="O22" s="47">
        <v>63.973227405999999</v>
      </c>
      <c r="P22" s="47">
        <v>69.554000000000002</v>
      </c>
      <c r="Q22" s="47"/>
      <c r="R22" s="47"/>
      <c r="S22" s="47">
        <v>9474.4020237139994</v>
      </c>
      <c r="T22" s="52">
        <f t="shared" si="0"/>
        <v>10122.522989371999</v>
      </c>
    </row>
    <row r="23" spans="1:20" ht="13.5" thickBot="1">
      <c r="A23" s="15"/>
      <c r="B23" s="33" t="s">
        <v>80</v>
      </c>
      <c r="C23" s="43">
        <f t="shared" ref="C23:T23" si="1">SUM(C9:C22)</f>
        <v>1511747.2505499995</v>
      </c>
      <c r="D23" s="43">
        <f t="shared" si="1"/>
        <v>1514182.3918999999</v>
      </c>
      <c r="E23" s="43">
        <f t="shared" si="1"/>
        <v>1507336.7135957901</v>
      </c>
      <c r="F23" s="43">
        <f t="shared" si="1"/>
        <v>0</v>
      </c>
      <c r="G23" s="43">
        <f t="shared" si="1"/>
        <v>47889.828909999997</v>
      </c>
      <c r="H23" s="43">
        <f t="shared" si="1"/>
        <v>179040.80055000001</v>
      </c>
      <c r="I23" s="43">
        <f t="shared" si="1"/>
        <v>118789.38044000001</v>
      </c>
      <c r="J23" s="43">
        <f t="shared" si="1"/>
        <v>0</v>
      </c>
      <c r="K23" s="43">
        <f t="shared" si="1"/>
        <v>21916.938910000004</v>
      </c>
      <c r="L23" s="43">
        <f t="shared" si="1"/>
        <v>1089977.2730990001</v>
      </c>
      <c r="M23" s="43">
        <f t="shared" si="1"/>
        <v>-37719.144471581996</v>
      </c>
      <c r="N23" s="43">
        <f t="shared" si="1"/>
        <v>1052258.1286274181</v>
      </c>
      <c r="O23" s="43">
        <f t="shared" si="1"/>
        <v>5089.6809235720002</v>
      </c>
      <c r="P23" s="43">
        <f t="shared" si="1"/>
        <v>69.554000000000002</v>
      </c>
      <c r="Q23" s="43">
        <f t="shared" si="1"/>
        <v>6351.5289300000004</v>
      </c>
      <c r="R23" s="43">
        <f t="shared" si="1"/>
        <v>59659.691859999999</v>
      </c>
      <c r="S23" s="43">
        <f t="shared" si="1"/>
        <v>16271.1804448</v>
      </c>
      <c r="T23" s="44">
        <f t="shared" si="1"/>
        <v>1507336.7135957901</v>
      </c>
    </row>
    <row r="24" spans="1:20">
      <c r="A24" s="14"/>
      <c r="B24" s="16" t="s">
        <v>0</v>
      </c>
      <c r="C24" s="24" t="s">
        <v>1</v>
      </c>
      <c r="D24" s="25" t="s">
        <v>2</v>
      </c>
      <c r="E24" s="16" t="s">
        <v>3</v>
      </c>
      <c r="F24" s="16" t="s">
        <v>4</v>
      </c>
      <c r="G24" s="199" t="s">
        <v>5</v>
      </c>
      <c r="H24" s="199"/>
      <c r="I24" s="199"/>
      <c r="J24" s="199"/>
      <c r="K24" s="199"/>
      <c r="L24" s="199"/>
      <c r="M24" s="199"/>
      <c r="N24" s="199"/>
      <c r="O24" s="199"/>
      <c r="P24" s="200"/>
    </row>
    <row r="25" spans="1:20" ht="14.45" customHeight="1">
      <c r="A25" s="211"/>
      <c r="B25" s="201" t="s">
        <v>81</v>
      </c>
      <c r="C25" s="204" t="s">
        <v>61</v>
      </c>
      <c r="D25" s="204" t="s">
        <v>62</v>
      </c>
      <c r="E25" s="204" t="s">
        <v>82</v>
      </c>
      <c r="F25" s="194" t="s">
        <v>64</v>
      </c>
      <c r="G25" s="197" t="s">
        <v>65</v>
      </c>
      <c r="H25" s="197"/>
      <c r="I25" s="197"/>
      <c r="J25" s="197"/>
      <c r="K25" s="197"/>
      <c r="L25" s="197"/>
      <c r="M25" s="197"/>
      <c r="N25" s="197"/>
      <c r="O25" s="197"/>
      <c r="P25" s="198"/>
    </row>
    <row r="26" spans="1:20" ht="14.45" customHeight="1">
      <c r="A26" s="211"/>
      <c r="B26" s="202"/>
      <c r="C26" s="204"/>
      <c r="D26" s="204"/>
      <c r="E26" s="204"/>
      <c r="F26" s="195"/>
      <c r="G26" s="19">
        <v>13</v>
      </c>
      <c r="H26" s="20">
        <v>14</v>
      </c>
      <c r="I26" s="20">
        <v>15</v>
      </c>
      <c r="J26" s="20">
        <v>16</v>
      </c>
      <c r="K26" s="20">
        <v>17</v>
      </c>
      <c r="L26" s="20">
        <v>18</v>
      </c>
      <c r="M26" s="20">
        <v>19</v>
      </c>
      <c r="N26" s="20">
        <v>20</v>
      </c>
      <c r="O26" s="20">
        <v>21</v>
      </c>
      <c r="P26" s="28">
        <v>22</v>
      </c>
    </row>
    <row r="27" spans="1:20" ht="100.15" customHeight="1">
      <c r="A27" s="211"/>
      <c r="B27" s="203"/>
      <c r="C27" s="204"/>
      <c r="D27" s="204"/>
      <c r="E27" s="204"/>
      <c r="F27" s="196"/>
      <c r="G27" s="166" t="s">
        <v>83</v>
      </c>
      <c r="H27" s="167" t="s">
        <v>84</v>
      </c>
      <c r="I27" s="167" t="s">
        <v>85</v>
      </c>
      <c r="J27" s="167" t="s">
        <v>86</v>
      </c>
      <c r="K27" s="167" t="s">
        <v>87</v>
      </c>
      <c r="L27" s="167" t="s">
        <v>88</v>
      </c>
      <c r="M27" s="17" t="s">
        <v>89</v>
      </c>
      <c r="N27" s="17" t="s">
        <v>90</v>
      </c>
      <c r="O27" s="17" t="s">
        <v>91</v>
      </c>
      <c r="P27" s="26" t="s">
        <v>92</v>
      </c>
    </row>
    <row r="28" spans="1:20">
      <c r="A28" s="8"/>
      <c r="B28" s="22" t="s">
        <v>163</v>
      </c>
      <c r="C28" s="54">
        <v>70406.807671691</v>
      </c>
      <c r="D28" s="48">
        <v>70406.807671691</v>
      </c>
      <c r="E28" s="48">
        <v>69873.575622921999</v>
      </c>
      <c r="F28" s="53"/>
      <c r="G28" s="48">
        <v>69632.542971699993</v>
      </c>
      <c r="H28" s="48"/>
      <c r="I28" s="48"/>
      <c r="J28" s="48"/>
      <c r="K28" s="48"/>
      <c r="L28" s="48"/>
      <c r="M28" s="48"/>
      <c r="N28" s="48">
        <v>241.032651222</v>
      </c>
      <c r="O28" s="48"/>
      <c r="P28" s="52">
        <f t="shared" ref="P28:P36" si="2">SUM(G28:O28)</f>
        <v>69873.575622921999</v>
      </c>
    </row>
    <row r="29" spans="1:20">
      <c r="A29" s="8"/>
      <c r="B29" s="22" t="s">
        <v>164</v>
      </c>
      <c r="C29" s="54">
        <v>1258.4062200000003</v>
      </c>
      <c r="D29" s="48">
        <v>1258.4062200000003</v>
      </c>
      <c r="E29" s="48">
        <v>45.919620000000002</v>
      </c>
      <c r="F29" s="48"/>
      <c r="G29" s="48"/>
      <c r="H29" s="48"/>
      <c r="I29" s="48"/>
      <c r="J29" s="48"/>
      <c r="K29" s="48"/>
      <c r="L29" s="48"/>
      <c r="M29" s="48"/>
      <c r="N29" s="48">
        <v>45.919620000000002</v>
      </c>
      <c r="O29" s="48"/>
      <c r="P29" s="52">
        <f t="shared" si="2"/>
        <v>45.919620000000002</v>
      </c>
    </row>
    <row r="30" spans="1:20">
      <c r="A30" s="8"/>
      <c r="B30" s="22" t="s">
        <v>165</v>
      </c>
      <c r="C30" s="54">
        <v>767296.52791000006</v>
      </c>
      <c r="D30" s="48">
        <v>771385.05555000005</v>
      </c>
      <c r="E30" s="48">
        <v>771414.59512775007</v>
      </c>
      <c r="F30" s="48"/>
      <c r="G30" s="48"/>
      <c r="H30" s="48">
        <v>228805.85930000001</v>
      </c>
      <c r="I30" s="48">
        <v>249365.37492440004</v>
      </c>
      <c r="J30" s="48">
        <v>287107.10889999999</v>
      </c>
      <c r="K30" s="48"/>
      <c r="L30" s="48"/>
      <c r="M30" s="48">
        <v>2223.228780118</v>
      </c>
      <c r="N30" s="48">
        <v>3913.023223232</v>
      </c>
      <c r="O30" s="48"/>
      <c r="P30" s="52">
        <f t="shared" si="2"/>
        <v>771414.59512775007</v>
      </c>
    </row>
    <row r="31" spans="1:20">
      <c r="A31" s="8"/>
      <c r="B31" s="9" t="s">
        <v>166</v>
      </c>
      <c r="C31" s="54">
        <v>406707.26792830892</v>
      </c>
      <c r="D31" s="48">
        <v>406707.26791830896</v>
      </c>
      <c r="E31" s="48">
        <v>408427.96991467301</v>
      </c>
      <c r="F31" s="48"/>
      <c r="G31" s="48"/>
      <c r="H31" s="48"/>
      <c r="I31" s="48"/>
      <c r="J31" s="48"/>
      <c r="K31" s="48"/>
      <c r="L31" s="48">
        <v>402440.562602252</v>
      </c>
      <c r="M31" s="48">
        <v>5987.4073124209999</v>
      </c>
      <c r="N31" s="48"/>
      <c r="O31" s="48"/>
      <c r="P31" s="52">
        <f t="shared" si="2"/>
        <v>408427.96991467301</v>
      </c>
    </row>
    <row r="32" spans="1:20">
      <c r="A32" s="8"/>
      <c r="B32" s="9" t="s">
        <v>167</v>
      </c>
      <c r="C32" s="54">
        <v>45313.84996</v>
      </c>
      <c r="D32" s="48">
        <v>45313.84996</v>
      </c>
      <c r="E32" s="48">
        <v>45302.454900696001</v>
      </c>
      <c r="F32" s="48"/>
      <c r="G32" s="48"/>
      <c r="H32" s="48"/>
      <c r="I32" s="48"/>
      <c r="J32" s="48"/>
      <c r="K32" s="48"/>
      <c r="L32" s="48"/>
      <c r="M32" s="48">
        <v>577.95490069599998</v>
      </c>
      <c r="N32" s="48"/>
      <c r="O32" s="48">
        <v>44724.5</v>
      </c>
      <c r="P32" s="52">
        <f t="shared" si="2"/>
        <v>45302.454900696001</v>
      </c>
    </row>
    <row r="33" spans="1:18">
      <c r="A33" s="8"/>
      <c r="B33" s="9" t="s">
        <v>168</v>
      </c>
      <c r="C33" s="54">
        <v>0</v>
      </c>
      <c r="D33" s="48">
        <v>0</v>
      </c>
      <c r="E33" s="48">
        <v>3740.4691699999998</v>
      </c>
      <c r="F33" s="48"/>
      <c r="G33" s="48"/>
      <c r="H33" s="48"/>
      <c r="I33" s="48"/>
      <c r="J33" s="48"/>
      <c r="K33" s="48"/>
      <c r="L33" s="48"/>
      <c r="M33" s="48"/>
      <c r="N33" s="48">
        <v>3740.4691699999998</v>
      </c>
      <c r="O33" s="48"/>
      <c r="P33" s="52">
        <f t="shared" si="2"/>
        <v>3740.4691699999998</v>
      </c>
    </row>
    <row r="34" spans="1:18">
      <c r="A34" s="8"/>
      <c r="B34" s="9" t="s">
        <v>169</v>
      </c>
      <c r="C34" s="54">
        <v>4376.8226800000002</v>
      </c>
      <c r="D34" s="48">
        <v>4111.8310299999994</v>
      </c>
      <c r="E34" s="48">
        <v>6252.1247523109996</v>
      </c>
      <c r="F34" s="48"/>
      <c r="G34" s="48"/>
      <c r="H34" s="48"/>
      <c r="I34" s="48"/>
      <c r="J34" s="48"/>
      <c r="K34" s="48"/>
      <c r="L34" s="48"/>
      <c r="M34" s="48">
        <v>9.5651767650000004</v>
      </c>
      <c r="N34" s="48">
        <v>6242.5595755459999</v>
      </c>
      <c r="O34" s="48"/>
      <c r="P34" s="52">
        <f t="shared" si="2"/>
        <v>6252.1247523109996</v>
      </c>
    </row>
    <row r="35" spans="1:18">
      <c r="A35" s="8"/>
      <c r="B35" s="9" t="s">
        <v>170</v>
      </c>
      <c r="C35" s="54">
        <v>429.68434000000002</v>
      </c>
      <c r="D35" s="48">
        <v>429.68434999999999</v>
      </c>
      <c r="E35" s="48">
        <v>1188.3543500000001</v>
      </c>
      <c r="F35" s="48"/>
      <c r="G35" s="48"/>
      <c r="H35" s="48"/>
      <c r="I35" s="48"/>
      <c r="J35" s="48"/>
      <c r="K35" s="48"/>
      <c r="L35" s="48"/>
      <c r="M35" s="48"/>
      <c r="N35" s="48">
        <v>1188.3543500000001</v>
      </c>
      <c r="O35" s="48"/>
      <c r="P35" s="52">
        <f t="shared" si="2"/>
        <v>1188.3543500000001</v>
      </c>
    </row>
    <row r="36" spans="1:18">
      <c r="A36" s="8"/>
      <c r="B36" s="9" t="s">
        <v>171</v>
      </c>
      <c r="C36" s="54">
        <v>1603.71558</v>
      </c>
      <c r="D36" s="48">
        <v>1603.71558</v>
      </c>
      <c r="E36" s="48">
        <v>1342.7215100000001</v>
      </c>
      <c r="F36" s="48"/>
      <c r="G36" s="48"/>
      <c r="H36" s="48"/>
      <c r="I36" s="48"/>
      <c r="J36" s="48"/>
      <c r="K36" s="48"/>
      <c r="L36" s="48"/>
      <c r="M36" s="48"/>
      <c r="N36" s="48">
        <v>1342.7215100000001</v>
      </c>
      <c r="O36" s="48"/>
      <c r="P36" s="52">
        <f t="shared" si="2"/>
        <v>1342.7215100000001</v>
      </c>
    </row>
    <row r="37" spans="1:18" ht="13.5" thickBot="1">
      <c r="A37" s="15"/>
      <c r="B37" s="34" t="s">
        <v>93</v>
      </c>
      <c r="C37" s="43">
        <f t="shared" ref="C37:P37" si="3">SUM(C28:C36)</f>
        <v>1297393.08229</v>
      </c>
      <c r="D37" s="43">
        <f t="shared" si="3"/>
        <v>1301216.6182800001</v>
      </c>
      <c r="E37" s="43">
        <f t="shared" si="3"/>
        <v>1307588.1849683521</v>
      </c>
      <c r="F37" s="43">
        <f t="shared" si="3"/>
        <v>0</v>
      </c>
      <c r="G37" s="43">
        <f t="shared" si="3"/>
        <v>69632.542971699993</v>
      </c>
      <c r="H37" s="43">
        <f t="shared" si="3"/>
        <v>228805.85930000001</v>
      </c>
      <c r="I37" s="43">
        <f t="shared" si="3"/>
        <v>249365.37492440004</v>
      </c>
      <c r="J37" s="43">
        <f t="shared" si="3"/>
        <v>287107.10889999999</v>
      </c>
      <c r="K37" s="43">
        <f t="shared" si="3"/>
        <v>0</v>
      </c>
      <c r="L37" s="43">
        <f t="shared" si="3"/>
        <v>402440.562602252</v>
      </c>
      <c r="M37" s="43">
        <f t="shared" si="3"/>
        <v>8798.1561700000002</v>
      </c>
      <c r="N37" s="43">
        <f t="shared" si="3"/>
        <v>16714.080099999999</v>
      </c>
      <c r="O37" s="43">
        <f t="shared" si="3"/>
        <v>44724.5</v>
      </c>
      <c r="P37" s="44">
        <f t="shared" si="3"/>
        <v>1307588.1849683521</v>
      </c>
    </row>
    <row r="38" spans="1:18">
      <c r="A38" s="14"/>
      <c r="B38" s="16" t="s">
        <v>0</v>
      </c>
      <c r="C38" s="24" t="s">
        <v>1</v>
      </c>
      <c r="D38" s="25" t="s">
        <v>2</v>
      </c>
      <c r="E38" s="16" t="s">
        <v>3</v>
      </c>
      <c r="F38" s="16" t="s">
        <v>4</v>
      </c>
      <c r="G38" s="199" t="s">
        <v>5</v>
      </c>
      <c r="H38" s="199"/>
      <c r="I38" s="199"/>
      <c r="J38" s="199"/>
      <c r="K38" s="199"/>
      <c r="L38" s="199"/>
      <c r="M38" s="199"/>
      <c r="N38" s="200"/>
    </row>
    <row r="39" spans="1:18" ht="40.15" customHeight="1">
      <c r="A39" s="211"/>
      <c r="B39" s="201" t="s">
        <v>94</v>
      </c>
      <c r="C39" s="204" t="s">
        <v>61</v>
      </c>
      <c r="D39" s="204" t="s">
        <v>62</v>
      </c>
      <c r="E39" s="194" t="s">
        <v>82</v>
      </c>
      <c r="F39" s="204" t="s">
        <v>64</v>
      </c>
      <c r="G39" s="205" t="s">
        <v>65</v>
      </c>
      <c r="H39" s="206"/>
      <c r="I39" s="206"/>
      <c r="J39" s="206"/>
      <c r="K39" s="206"/>
      <c r="L39" s="206"/>
      <c r="M39" s="206"/>
      <c r="N39" s="207"/>
    </row>
    <row r="40" spans="1:18" ht="13.9" customHeight="1">
      <c r="A40" s="211"/>
      <c r="B40" s="202"/>
      <c r="C40" s="204"/>
      <c r="D40" s="204"/>
      <c r="E40" s="195"/>
      <c r="F40" s="204"/>
      <c r="G40" s="7">
        <v>23</v>
      </c>
      <c r="H40" s="7">
        <v>24</v>
      </c>
      <c r="I40" s="7">
        <v>25</v>
      </c>
      <c r="J40" s="7">
        <v>26</v>
      </c>
      <c r="K40" s="7">
        <v>27</v>
      </c>
      <c r="L40" s="7">
        <v>28</v>
      </c>
      <c r="M40" s="7">
        <v>29</v>
      </c>
      <c r="N40" s="27">
        <v>30</v>
      </c>
      <c r="P40" s="21"/>
      <c r="Q40" s="21"/>
      <c r="R40" s="21"/>
    </row>
    <row r="41" spans="1:18" ht="102" customHeight="1">
      <c r="A41" s="211"/>
      <c r="B41" s="203"/>
      <c r="C41" s="204"/>
      <c r="D41" s="204"/>
      <c r="E41" s="196"/>
      <c r="F41" s="204"/>
      <c r="G41" s="167" t="s">
        <v>95</v>
      </c>
      <c r="H41" s="167" t="s">
        <v>96</v>
      </c>
      <c r="I41" s="167" t="s">
        <v>97</v>
      </c>
      <c r="J41" s="167" t="s">
        <v>98</v>
      </c>
      <c r="K41" s="167" t="s">
        <v>99</v>
      </c>
      <c r="L41" s="167" t="s">
        <v>100</v>
      </c>
      <c r="M41" s="167" t="s">
        <v>101</v>
      </c>
      <c r="N41" s="167" t="s">
        <v>135</v>
      </c>
      <c r="P41" s="21"/>
      <c r="Q41" s="21"/>
      <c r="R41" s="21"/>
    </row>
    <row r="42" spans="1:18">
      <c r="A42" s="8"/>
      <c r="B42" s="23" t="s">
        <v>172</v>
      </c>
      <c r="C42" s="55">
        <v>100351.375</v>
      </c>
      <c r="D42" s="56">
        <v>100351.375</v>
      </c>
      <c r="E42" s="56">
        <v>100351.37499</v>
      </c>
      <c r="F42" s="53"/>
      <c r="G42" s="48">
        <v>100351.37499</v>
      </c>
      <c r="H42" s="48"/>
      <c r="I42" s="48"/>
      <c r="J42" s="48"/>
      <c r="K42" s="48"/>
      <c r="L42" s="48"/>
      <c r="M42" s="48"/>
      <c r="N42" s="52">
        <f t="shared" ref="N42:N44" si="4">SUM(G42:M42)</f>
        <v>100351.37499</v>
      </c>
      <c r="P42" s="12"/>
      <c r="Q42" s="12"/>
      <c r="R42" s="12"/>
    </row>
    <row r="43" spans="1:18">
      <c r="A43" s="8"/>
      <c r="B43" s="23" t="s">
        <v>173</v>
      </c>
      <c r="C43" s="55">
        <v>51324.298820000004</v>
      </c>
      <c r="D43" s="56">
        <v>51324.298820000004</v>
      </c>
      <c r="E43" s="56">
        <v>51324.29883</v>
      </c>
      <c r="F43" s="56"/>
      <c r="G43" s="48"/>
      <c r="H43" s="48"/>
      <c r="I43" s="48"/>
      <c r="J43" s="48">
        <v>51324.29883</v>
      </c>
      <c r="K43" s="48"/>
      <c r="L43" s="48"/>
      <c r="M43" s="48"/>
      <c r="N43" s="52">
        <f t="shared" si="4"/>
        <v>51324.29883</v>
      </c>
    </row>
    <row r="44" spans="1:18">
      <c r="A44" s="8"/>
      <c r="B44" s="23" t="s">
        <v>174</v>
      </c>
      <c r="C44" s="55">
        <v>62678.494440000031</v>
      </c>
      <c r="D44" s="56">
        <v>61290.099800000025</v>
      </c>
      <c r="E44" s="56">
        <v>48072.854958999997</v>
      </c>
      <c r="F44" s="56"/>
      <c r="G44" s="48"/>
      <c r="H44" s="48"/>
      <c r="I44" s="48"/>
      <c r="J44" s="48"/>
      <c r="K44" s="48"/>
      <c r="L44" s="48">
        <v>48072.854958999997</v>
      </c>
      <c r="M44" s="48"/>
      <c r="N44" s="52">
        <f t="shared" si="4"/>
        <v>48072.854958999997</v>
      </c>
    </row>
    <row r="45" spans="1:18" ht="13.5" thickBot="1">
      <c r="A45" s="15"/>
      <c r="B45" s="178" t="s">
        <v>102</v>
      </c>
      <c r="C45" s="43">
        <f t="shared" ref="C45:N45" si="5">SUM(C42:C44)</f>
        <v>214354.16826000003</v>
      </c>
      <c r="D45" s="43">
        <f t="shared" si="5"/>
        <v>212965.77362000002</v>
      </c>
      <c r="E45" s="43">
        <f t="shared" si="5"/>
        <v>199748.52877899999</v>
      </c>
      <c r="F45" s="43">
        <f t="shared" si="5"/>
        <v>0</v>
      </c>
      <c r="G45" s="43">
        <f t="shared" si="5"/>
        <v>100351.37499</v>
      </c>
      <c r="H45" s="43">
        <f t="shared" si="5"/>
        <v>0</v>
      </c>
      <c r="I45" s="43">
        <f t="shared" si="5"/>
        <v>0</v>
      </c>
      <c r="J45" s="43">
        <f t="shared" si="5"/>
        <v>51324.29883</v>
      </c>
      <c r="K45" s="43">
        <f t="shared" si="5"/>
        <v>0</v>
      </c>
      <c r="L45" s="43">
        <f t="shared" si="5"/>
        <v>48072.854958999997</v>
      </c>
      <c r="M45" s="43">
        <f t="shared" si="5"/>
        <v>0</v>
      </c>
      <c r="N45" s="44">
        <f t="shared" si="5"/>
        <v>199748.52877899999</v>
      </c>
    </row>
    <row r="48" spans="1:18" s="5" customFormat="1"/>
    <row r="49" spans="16:16" s="5" customFormat="1"/>
    <row r="50" spans="16:16" s="5" customFormat="1"/>
    <row r="55" spans="16:16">
      <c r="P55" s="13"/>
    </row>
  </sheetData>
  <mergeCells count="25">
    <mergeCell ref="B4:C4"/>
    <mergeCell ref="A6:A8"/>
    <mergeCell ref="A25:A27"/>
    <mergeCell ref="A39:A41"/>
    <mergeCell ref="G24:P24"/>
    <mergeCell ref="G5:T5"/>
    <mergeCell ref="B6:B8"/>
    <mergeCell ref="C6:C8"/>
    <mergeCell ref="D6:D8"/>
    <mergeCell ref="E6:E8"/>
    <mergeCell ref="F6:F8"/>
    <mergeCell ref="G6:T6"/>
    <mergeCell ref="B25:B27"/>
    <mergeCell ref="C25:C27"/>
    <mergeCell ref="D25:D27"/>
    <mergeCell ref="E25:E27"/>
    <mergeCell ref="F25:F27"/>
    <mergeCell ref="G25:P25"/>
    <mergeCell ref="G38:N38"/>
    <mergeCell ref="B39:B41"/>
    <mergeCell ref="C39:C41"/>
    <mergeCell ref="D39:D41"/>
    <mergeCell ref="E39:E41"/>
    <mergeCell ref="F39:F41"/>
    <mergeCell ref="G39:N39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8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3" sqref="B3"/>
    </sheetView>
  </sheetViews>
  <sheetFormatPr defaultRowHeight="12.75"/>
  <cols>
    <col min="1" max="1" width="10.5703125" style="62" bestFit="1" customWidth="1"/>
    <col min="2" max="2" width="39" style="62" customWidth="1"/>
    <col min="3" max="3" width="31.28515625" style="62" bestFit="1" customWidth="1"/>
    <col min="4" max="5" width="14.5703125" style="62" bestFit="1" customWidth="1"/>
    <col min="6" max="6" width="21.7109375" style="62" customWidth="1"/>
    <col min="7" max="7" width="12" style="62" bestFit="1" customWidth="1"/>
    <col min="8" max="8" width="30.28515625" style="62" customWidth="1"/>
    <col min="9" max="16384" width="9.140625" style="62"/>
  </cols>
  <sheetData>
    <row r="1" spans="1:8">
      <c r="A1" s="60" t="s">
        <v>24</v>
      </c>
      <c r="B1" s="192" t="s">
        <v>177</v>
      </c>
    </row>
    <row r="2" spans="1:8" ht="15">
      <c r="A2" s="63" t="s">
        <v>25</v>
      </c>
      <c r="B2" s="193">
        <f>'20. LI3'!B2</f>
        <v>43830</v>
      </c>
      <c r="C2" s="63"/>
      <c r="D2" s="63"/>
      <c r="E2" s="63"/>
      <c r="F2" s="63"/>
      <c r="G2" s="63"/>
      <c r="H2" s="63"/>
    </row>
    <row r="3" spans="1:8">
      <c r="A3" s="63"/>
      <c r="B3" s="63"/>
      <c r="C3" s="63"/>
      <c r="D3" s="63"/>
      <c r="E3" s="63"/>
      <c r="F3" s="63"/>
      <c r="G3" s="63"/>
      <c r="H3" s="63"/>
    </row>
    <row r="4" spans="1:8" ht="13.5" thickBot="1">
      <c r="A4" s="66" t="s">
        <v>26</v>
      </c>
      <c r="B4" s="168" t="s">
        <v>16</v>
      </c>
    </row>
    <row r="5" spans="1:8" ht="14.45" customHeight="1">
      <c r="A5" s="222"/>
      <c r="B5" s="216" t="s">
        <v>27</v>
      </c>
      <c r="C5" s="218" t="s">
        <v>28</v>
      </c>
      <c r="D5" s="216" t="s">
        <v>31</v>
      </c>
      <c r="E5" s="216"/>
      <c r="F5" s="216"/>
      <c r="G5" s="216"/>
      <c r="H5" s="220" t="s">
        <v>32</v>
      </c>
    </row>
    <row r="6" spans="1:8" ht="25.5">
      <c r="A6" s="223"/>
      <c r="B6" s="217"/>
      <c r="C6" s="219"/>
      <c r="D6" s="160" t="s">
        <v>29</v>
      </c>
      <c r="E6" s="160" t="s">
        <v>30</v>
      </c>
      <c r="F6" s="160" t="s">
        <v>33</v>
      </c>
      <c r="G6" s="160" t="s">
        <v>34</v>
      </c>
      <c r="H6" s="221"/>
    </row>
    <row r="7" spans="1:8" ht="67.5" customHeight="1" thickBot="1">
      <c r="A7" s="185">
        <v>1</v>
      </c>
      <c r="B7" s="186" t="s">
        <v>175</v>
      </c>
      <c r="C7" s="183" t="s">
        <v>29</v>
      </c>
      <c r="D7" s="184"/>
      <c r="E7" s="184"/>
      <c r="F7" s="184"/>
      <c r="G7" s="184" t="s">
        <v>7</v>
      </c>
      <c r="H7" s="187" t="s">
        <v>176</v>
      </c>
    </row>
    <row r="8" spans="1:8">
      <c r="A8" s="60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B3" sqref="B3"/>
    </sheetView>
  </sheetViews>
  <sheetFormatPr defaultColWidth="9.140625" defaultRowHeight="12.75"/>
  <cols>
    <col min="1" max="1" width="10.5703125" style="62" bestFit="1" customWidth="1"/>
    <col min="2" max="2" width="70.140625" style="62" customWidth="1"/>
    <col min="3" max="5" width="10.7109375" style="62" customWidth="1"/>
    <col min="6" max="16384" width="9.140625" style="62"/>
  </cols>
  <sheetData>
    <row r="1" spans="1:12">
      <c r="A1" s="60" t="s">
        <v>24</v>
      </c>
      <c r="B1" s="192" t="s">
        <v>177</v>
      </c>
    </row>
    <row r="2" spans="1:12" ht="15">
      <c r="A2" s="60" t="s">
        <v>25</v>
      </c>
      <c r="B2" s="193">
        <f>'21. LI4'!B2</f>
        <v>43830</v>
      </c>
    </row>
    <row r="3" spans="1:12">
      <c r="A3" s="64"/>
      <c r="B3" s="61"/>
    </row>
    <row r="4" spans="1:12" ht="13.5" thickBot="1">
      <c r="A4" s="77" t="s">
        <v>103</v>
      </c>
      <c r="B4" s="169" t="s">
        <v>18</v>
      </c>
      <c r="C4" s="78"/>
      <c r="D4" s="79"/>
      <c r="E4" s="79"/>
      <c r="F4" s="79"/>
      <c r="G4" s="79"/>
      <c r="H4" s="79"/>
      <c r="I4" s="79"/>
      <c r="J4" s="79"/>
      <c r="K4" s="79"/>
      <c r="L4" s="79"/>
    </row>
    <row r="5" spans="1:12">
      <c r="A5" s="80"/>
      <c r="B5" s="81"/>
      <c r="C5" s="82">
        <v>2019</v>
      </c>
      <c r="D5" s="82">
        <v>2018</v>
      </c>
      <c r="E5" s="83">
        <v>2017</v>
      </c>
      <c r="F5" s="79"/>
    </row>
    <row r="6" spans="1:12">
      <c r="A6" s="73">
        <v>1</v>
      </c>
      <c r="B6" s="75" t="s">
        <v>104</v>
      </c>
      <c r="C6" s="70">
        <v>533268.49</v>
      </c>
      <c r="D6" s="70">
        <v>202113.11859</v>
      </c>
      <c r="E6" s="84">
        <v>281628.50326000003</v>
      </c>
      <c r="F6" s="79"/>
    </row>
    <row r="7" spans="1:12">
      <c r="A7" s="73">
        <v>2</v>
      </c>
      <c r="B7" s="85" t="s">
        <v>105</v>
      </c>
      <c r="C7" s="70">
        <v>481679.4</v>
      </c>
      <c r="D7" s="70">
        <v>149650.986542</v>
      </c>
      <c r="E7" s="84">
        <v>238098.07</v>
      </c>
      <c r="F7" s="79"/>
    </row>
    <row r="8" spans="1:12">
      <c r="A8" s="73">
        <v>3</v>
      </c>
      <c r="B8" s="75" t="s">
        <v>106</v>
      </c>
      <c r="C8" s="70">
        <v>5</v>
      </c>
      <c r="D8" s="70">
        <v>4</v>
      </c>
      <c r="E8" s="84">
        <v>5</v>
      </c>
    </row>
    <row r="9" spans="1:12" ht="13.5" thickBot="1">
      <c r="A9" s="71">
        <v>4</v>
      </c>
      <c r="B9" s="76" t="s">
        <v>107</v>
      </c>
      <c r="C9" s="86">
        <v>481679.4</v>
      </c>
      <c r="D9" s="86">
        <v>158448.35</v>
      </c>
      <c r="E9" s="87">
        <v>238098.06508799997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>
      <selection activeCell="B3" sqref="B3"/>
    </sheetView>
  </sheetViews>
  <sheetFormatPr defaultColWidth="9.140625" defaultRowHeight="12.75"/>
  <cols>
    <col min="1" max="1" width="10.5703125" style="62" bestFit="1" customWidth="1"/>
    <col min="2" max="2" width="52.5703125" style="62" customWidth="1"/>
    <col min="3" max="5" width="14" style="62" bestFit="1" customWidth="1"/>
    <col min="6" max="6" width="24.140625" style="62" customWidth="1"/>
    <col min="7" max="7" width="27.5703125" style="62" customWidth="1"/>
    <col min="8" max="16384" width="9.140625" style="62"/>
  </cols>
  <sheetData>
    <row r="1" spans="1:8">
      <c r="A1" s="62" t="s">
        <v>24</v>
      </c>
      <c r="B1" s="192" t="s">
        <v>177</v>
      </c>
    </row>
    <row r="2" spans="1:8" ht="15">
      <c r="A2" s="79" t="s">
        <v>25</v>
      </c>
      <c r="B2" s="193">
        <f>'21. LI4'!B2</f>
        <v>43830</v>
      </c>
      <c r="C2" s="79"/>
      <c r="D2" s="79"/>
      <c r="E2" s="79"/>
      <c r="F2" s="79"/>
      <c r="G2" s="79"/>
      <c r="H2" s="79"/>
    </row>
    <row r="3" spans="1:8">
      <c r="A3" s="79"/>
      <c r="B3" s="79"/>
      <c r="C3" s="79"/>
      <c r="D3" s="79"/>
      <c r="E3" s="79"/>
      <c r="F3" s="79"/>
      <c r="G3" s="79"/>
      <c r="H3" s="79"/>
    </row>
    <row r="4" spans="1:8" ht="13.5" thickBot="1">
      <c r="A4" s="77" t="s">
        <v>35</v>
      </c>
      <c r="B4" s="170" t="s">
        <v>20</v>
      </c>
      <c r="F4" s="79"/>
      <c r="G4" s="79"/>
      <c r="H4" s="79"/>
    </row>
    <row r="5" spans="1:8">
      <c r="A5" s="88"/>
      <c r="B5" s="81"/>
      <c r="C5" s="81" t="s">
        <v>0</v>
      </c>
      <c r="D5" s="81" t="s">
        <v>1</v>
      </c>
      <c r="E5" s="81" t="s">
        <v>2</v>
      </c>
      <c r="F5" s="81" t="s">
        <v>3</v>
      </c>
      <c r="G5" s="89" t="s">
        <v>4</v>
      </c>
      <c r="H5" s="79"/>
    </row>
    <row r="6" spans="1:8" s="65" customFormat="1" ht="51">
      <c r="A6" s="90"/>
      <c r="B6" s="75"/>
      <c r="C6" s="182">
        <v>2019</v>
      </c>
      <c r="D6" s="182">
        <v>2018</v>
      </c>
      <c r="E6" s="182">
        <v>2017</v>
      </c>
      <c r="F6" s="91" t="s">
        <v>130</v>
      </c>
      <c r="G6" s="164" t="s">
        <v>131</v>
      </c>
    </row>
    <row r="7" spans="1:8">
      <c r="A7" s="92">
        <v>1</v>
      </c>
      <c r="B7" s="75" t="s">
        <v>36</v>
      </c>
      <c r="C7" s="188">
        <v>51452462.20000001</v>
      </c>
      <c r="D7" s="188">
        <v>52147613.24000001</v>
      </c>
      <c r="E7" s="188">
        <v>51556855.920000002</v>
      </c>
      <c r="F7" s="224"/>
      <c r="G7" s="224"/>
      <c r="H7" s="79"/>
    </row>
    <row r="8" spans="1:8">
      <c r="A8" s="92">
        <v>2</v>
      </c>
      <c r="B8" s="93" t="s">
        <v>37</v>
      </c>
      <c r="C8" s="188">
        <v>23987023.819000002</v>
      </c>
      <c r="D8" s="188">
        <v>18008526.108900003</v>
      </c>
      <c r="E8" s="188">
        <v>11201549.433499999</v>
      </c>
      <c r="F8" s="224"/>
      <c r="G8" s="224"/>
    </row>
    <row r="9" spans="1:8">
      <c r="A9" s="92">
        <v>3</v>
      </c>
      <c r="B9" s="94" t="s">
        <v>137</v>
      </c>
      <c r="C9" s="188">
        <v>950470.78999999992</v>
      </c>
      <c r="D9" s="188">
        <v>123058.91999999993</v>
      </c>
      <c r="E9" s="188">
        <v>1035345.31</v>
      </c>
      <c r="F9" s="224"/>
      <c r="G9" s="224"/>
    </row>
    <row r="10" spans="1:8" ht="13.5" thickBot="1">
      <c r="A10" s="95">
        <v>4</v>
      </c>
      <c r="B10" s="96" t="s">
        <v>38</v>
      </c>
      <c r="C10" s="189">
        <f t="shared" ref="C10" si="0">SUM(C7:C8)-C9</f>
        <v>74489015.229000002</v>
      </c>
      <c r="D10" s="189">
        <f t="shared" ref="D10" si="1">SUM(D7:D8)-D9</f>
        <v>70033080.428900018</v>
      </c>
      <c r="E10" s="189">
        <f>SUM(E7:E8)-E9</f>
        <v>61723060.043499999</v>
      </c>
      <c r="F10" s="190">
        <f>SUMIF(C10:E10, "&gt;=0",C10:E10)/3</f>
        <v>68748385.233800009</v>
      </c>
      <c r="G10" s="191">
        <f>F10*15%/8%</f>
        <v>128903222.313375</v>
      </c>
    </row>
    <row r="11" spans="1:8">
      <c r="A11" s="97"/>
      <c r="B11" s="79"/>
      <c r="C11" s="79"/>
      <c r="D11" s="79"/>
      <c r="E11" s="79"/>
    </row>
  </sheetData>
  <mergeCells count="1">
    <mergeCell ref="F7:G9"/>
  </mergeCells>
  <pageMargins left="0.7" right="0.7" top="0.75" bottom="0.75" header="0.3" footer="0.3"/>
  <pageSetup paperSize="9" orientation="portrait" r:id="rId1"/>
  <ignoredErrors>
    <ignoredError sqref="D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Normal="100" workbookViewId="0">
      <selection activeCell="B3" sqref="B3"/>
    </sheetView>
  </sheetViews>
  <sheetFormatPr defaultColWidth="9.140625" defaultRowHeight="12.75"/>
  <cols>
    <col min="1" max="1" width="10.5703125" style="119" bestFit="1" customWidth="1"/>
    <col min="2" max="2" width="19.42578125" style="62" customWidth="1"/>
    <col min="3" max="3" width="42.85546875" style="62" customWidth="1"/>
    <col min="4" max="6" width="34" style="62" customWidth="1"/>
    <col min="7" max="16384" width="9.140625" style="62"/>
  </cols>
  <sheetData>
    <row r="1" spans="1:9">
      <c r="A1" s="60" t="s">
        <v>24</v>
      </c>
      <c r="B1" s="192" t="s">
        <v>177</v>
      </c>
    </row>
    <row r="2" spans="1:9" ht="15">
      <c r="A2" s="60" t="s">
        <v>25</v>
      </c>
      <c r="B2" s="193">
        <f>'21. LI4'!B2</f>
        <v>43830</v>
      </c>
    </row>
    <row r="3" spans="1:9">
      <c r="A3" s="98"/>
    </row>
    <row r="4" spans="1:9" ht="13.5" thickBot="1">
      <c r="A4" s="77" t="s">
        <v>108</v>
      </c>
      <c r="B4" s="229" t="s">
        <v>21</v>
      </c>
      <c r="C4" s="229"/>
      <c r="D4" s="99"/>
      <c r="E4" s="99"/>
      <c r="F4" s="99"/>
    </row>
    <row r="5" spans="1:9" s="102" customFormat="1" ht="16.5" customHeight="1">
      <c r="A5" s="100"/>
      <c r="B5" s="101"/>
      <c r="C5" s="101"/>
      <c r="D5" s="180" t="s">
        <v>138</v>
      </c>
      <c r="E5" s="180" t="s">
        <v>109</v>
      </c>
      <c r="F5" s="181" t="s">
        <v>44</v>
      </c>
    </row>
    <row r="6" spans="1:9" ht="15" customHeight="1">
      <c r="A6" s="103">
        <v>1</v>
      </c>
      <c r="B6" s="219" t="s">
        <v>110</v>
      </c>
      <c r="C6" s="104" t="s">
        <v>45</v>
      </c>
      <c r="D6" s="105">
        <v>3</v>
      </c>
      <c r="E6" s="105">
        <v>2</v>
      </c>
      <c r="F6" s="106">
        <v>42</v>
      </c>
    </row>
    <row r="7" spans="1:9" ht="15" customHeight="1">
      <c r="A7" s="103">
        <v>2</v>
      </c>
      <c r="B7" s="225"/>
      <c r="C7" s="104" t="s">
        <v>111</v>
      </c>
      <c r="D7" s="107">
        <f>D8+D10+D12</f>
        <v>826073.02999999991</v>
      </c>
      <c r="E7" s="107">
        <f>E8+E10+E12</f>
        <v>47943.12</v>
      </c>
      <c r="F7" s="108">
        <f>F8+F10+F12</f>
        <v>3154361.69</v>
      </c>
    </row>
    <row r="8" spans="1:9" ht="15" customHeight="1">
      <c r="A8" s="103">
        <v>3</v>
      </c>
      <c r="B8" s="225"/>
      <c r="C8" s="109" t="s">
        <v>46</v>
      </c>
      <c r="D8" s="105">
        <v>823904.02999999991</v>
      </c>
      <c r="E8" s="105">
        <v>47943.12</v>
      </c>
      <c r="F8" s="106">
        <v>3123113.69</v>
      </c>
      <c r="G8" s="79"/>
      <c r="H8" s="79"/>
    </row>
    <row r="9" spans="1:9" ht="15" customHeight="1">
      <c r="A9" s="103">
        <v>4</v>
      </c>
      <c r="B9" s="225"/>
      <c r="C9" s="110" t="s">
        <v>112</v>
      </c>
      <c r="D9" s="105"/>
      <c r="E9" s="105">
        <v>23762.13</v>
      </c>
      <c r="F9" s="106"/>
      <c r="G9" s="79"/>
      <c r="H9" s="79"/>
    </row>
    <row r="10" spans="1:9" ht="30" customHeight="1">
      <c r="A10" s="103">
        <v>5</v>
      </c>
      <c r="B10" s="225"/>
      <c r="C10" s="109" t="s">
        <v>113</v>
      </c>
      <c r="D10" s="105"/>
      <c r="E10" s="105"/>
      <c r="F10" s="106"/>
    </row>
    <row r="11" spans="1:9" ht="15" customHeight="1">
      <c r="A11" s="103">
        <v>6</v>
      </c>
      <c r="B11" s="225"/>
      <c r="C11" s="110" t="s">
        <v>114</v>
      </c>
      <c r="D11" s="105"/>
      <c r="E11" s="105"/>
      <c r="F11" s="106"/>
    </row>
    <row r="12" spans="1:9" ht="15" customHeight="1">
      <c r="A12" s="103">
        <v>7</v>
      </c>
      <c r="B12" s="225"/>
      <c r="C12" s="109" t="s">
        <v>115</v>
      </c>
      <c r="D12" s="105">
        <v>2169</v>
      </c>
      <c r="E12" s="105"/>
      <c r="F12" s="106">
        <v>31248</v>
      </c>
    </row>
    <row r="13" spans="1:9" ht="15" customHeight="1">
      <c r="A13" s="103">
        <v>8</v>
      </c>
      <c r="B13" s="226"/>
      <c r="C13" s="110" t="s">
        <v>114</v>
      </c>
      <c r="D13" s="105"/>
      <c r="E13" s="105"/>
      <c r="F13" s="106"/>
    </row>
    <row r="14" spans="1:9" ht="15" customHeight="1">
      <c r="A14" s="103">
        <v>9</v>
      </c>
      <c r="B14" s="219" t="s">
        <v>116</v>
      </c>
      <c r="C14" s="104" t="s">
        <v>45</v>
      </c>
      <c r="D14" s="111"/>
      <c r="E14" s="111"/>
      <c r="F14" s="112"/>
      <c r="I14" s="113"/>
    </row>
    <row r="15" spans="1:9" ht="15" customHeight="1">
      <c r="A15" s="103">
        <v>10</v>
      </c>
      <c r="B15" s="225"/>
      <c r="C15" s="104" t="s">
        <v>117</v>
      </c>
      <c r="D15" s="114">
        <f>D16+D18+D20</f>
        <v>0</v>
      </c>
      <c r="E15" s="114">
        <f>E16+E18+E20</f>
        <v>0</v>
      </c>
      <c r="F15" s="115">
        <f>F16+F18+F20</f>
        <v>0</v>
      </c>
    </row>
    <row r="16" spans="1:9" ht="15" customHeight="1">
      <c r="A16" s="103">
        <v>11</v>
      </c>
      <c r="B16" s="225"/>
      <c r="C16" s="109" t="s">
        <v>46</v>
      </c>
      <c r="D16" s="111"/>
      <c r="E16" s="111"/>
      <c r="F16" s="112"/>
    </row>
    <row r="17" spans="1:6" ht="15" customHeight="1">
      <c r="A17" s="103">
        <v>12</v>
      </c>
      <c r="B17" s="225"/>
      <c r="C17" s="110" t="s">
        <v>112</v>
      </c>
      <c r="D17" s="105"/>
      <c r="E17" s="105"/>
      <c r="F17" s="106"/>
    </row>
    <row r="18" spans="1:6" ht="30" customHeight="1">
      <c r="A18" s="103">
        <v>13</v>
      </c>
      <c r="B18" s="225"/>
      <c r="C18" s="109" t="s">
        <v>118</v>
      </c>
      <c r="D18" s="111"/>
      <c r="E18" s="111"/>
      <c r="F18" s="112"/>
    </row>
    <row r="19" spans="1:6" ht="15" customHeight="1">
      <c r="A19" s="103">
        <v>14</v>
      </c>
      <c r="B19" s="225"/>
      <c r="C19" s="110" t="s">
        <v>114</v>
      </c>
      <c r="D19" s="111"/>
      <c r="E19" s="111"/>
      <c r="F19" s="112"/>
    </row>
    <row r="20" spans="1:6" ht="15" customHeight="1">
      <c r="A20" s="103">
        <v>15</v>
      </c>
      <c r="B20" s="225"/>
      <c r="C20" s="109" t="s">
        <v>115</v>
      </c>
      <c r="D20" s="111"/>
      <c r="E20" s="111"/>
      <c r="F20" s="112"/>
    </row>
    <row r="21" spans="1:6" ht="15" customHeight="1">
      <c r="A21" s="103">
        <v>16</v>
      </c>
      <c r="B21" s="226"/>
      <c r="C21" s="110" t="s">
        <v>114</v>
      </c>
      <c r="D21" s="111"/>
      <c r="E21" s="111"/>
      <c r="F21" s="112"/>
    </row>
    <row r="22" spans="1:6" ht="15" customHeight="1" thickBot="1">
      <c r="A22" s="116">
        <v>17</v>
      </c>
      <c r="B22" s="227" t="s">
        <v>119</v>
      </c>
      <c r="C22" s="228"/>
      <c r="D22" s="117">
        <f>D7+D15</f>
        <v>826073.02999999991</v>
      </c>
      <c r="E22" s="117">
        <f>E7+E15</f>
        <v>47943.12</v>
      </c>
      <c r="F22" s="118">
        <f>F7+F15</f>
        <v>3154361.69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>
      <selection activeCell="B3" sqref="B3"/>
    </sheetView>
  </sheetViews>
  <sheetFormatPr defaultColWidth="9.140625" defaultRowHeight="12.75"/>
  <cols>
    <col min="1" max="1" width="35.140625" style="62" customWidth="1"/>
    <col min="2" max="2" width="45.85546875" style="62" customWidth="1"/>
    <col min="3" max="4" width="29.42578125" style="62" customWidth="1"/>
    <col min="5" max="5" width="28.42578125" style="62" customWidth="1"/>
    <col min="6" max="6" width="14" style="62" bestFit="1" customWidth="1"/>
    <col min="7" max="7" width="14.7109375" style="62" customWidth="1"/>
    <col min="8" max="8" width="26.42578125" style="62" customWidth="1"/>
    <col min="9" max="9" width="16.140625" style="62" bestFit="1" customWidth="1"/>
    <col min="10" max="10" width="14" style="62" bestFit="1" customWidth="1"/>
    <col min="11" max="11" width="14.7109375" style="62" customWidth="1"/>
    <col min="12" max="12" width="26.85546875" style="62" customWidth="1"/>
    <col min="13" max="16384" width="9.140625" style="62"/>
  </cols>
  <sheetData>
    <row r="1" spans="1:12">
      <c r="A1" s="62" t="s">
        <v>24</v>
      </c>
      <c r="B1" s="192" t="s">
        <v>177</v>
      </c>
    </row>
    <row r="2" spans="1:12" ht="15">
      <c r="A2" s="62" t="s">
        <v>25</v>
      </c>
      <c r="B2" s="193">
        <f>'21. LI4'!B2</f>
        <v>43830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3.5" thickBot="1">
      <c r="A4" s="174" t="s">
        <v>39</v>
      </c>
      <c r="B4" s="171" t="s">
        <v>22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>
      <c r="A5" s="122"/>
      <c r="B5" s="81"/>
      <c r="C5" s="175" t="s">
        <v>138</v>
      </c>
      <c r="D5" s="175" t="s">
        <v>109</v>
      </c>
      <c r="E5" s="161" t="s">
        <v>44</v>
      </c>
      <c r="F5" s="121"/>
      <c r="G5" s="121"/>
      <c r="H5" s="121"/>
      <c r="I5" s="121"/>
      <c r="J5" s="121"/>
      <c r="K5" s="121"/>
      <c r="L5" s="121"/>
    </row>
    <row r="6" spans="1:12">
      <c r="A6" s="230" t="s">
        <v>40</v>
      </c>
      <c r="B6" s="123" t="s">
        <v>45</v>
      </c>
      <c r="C6" s="70"/>
      <c r="D6" s="70"/>
      <c r="E6" s="84"/>
      <c r="F6" s="121"/>
      <c r="G6" s="121"/>
      <c r="H6" s="121"/>
      <c r="I6" s="121"/>
      <c r="J6" s="121"/>
      <c r="K6" s="121"/>
      <c r="L6" s="121"/>
    </row>
    <row r="7" spans="1:12">
      <c r="A7" s="231"/>
      <c r="B7" s="124" t="s">
        <v>147</v>
      </c>
      <c r="C7" s="70"/>
      <c r="D7" s="70"/>
      <c r="E7" s="84"/>
      <c r="F7" s="121"/>
      <c r="G7" s="121"/>
      <c r="H7" s="121"/>
      <c r="I7" s="121"/>
      <c r="J7" s="121"/>
      <c r="K7" s="121"/>
      <c r="L7" s="121"/>
    </row>
    <row r="8" spans="1:12">
      <c r="A8" s="232" t="s">
        <v>41</v>
      </c>
      <c r="B8" s="123" t="s">
        <v>45</v>
      </c>
      <c r="C8" s="70"/>
      <c r="D8" s="70"/>
      <c r="E8" s="84"/>
      <c r="F8" s="121"/>
      <c r="G8" s="121"/>
      <c r="H8" s="121"/>
      <c r="I8" s="121"/>
      <c r="J8" s="121"/>
      <c r="K8" s="121"/>
      <c r="L8" s="121"/>
    </row>
    <row r="9" spans="1:12">
      <c r="A9" s="232"/>
      <c r="B9" s="124" t="s">
        <v>50</v>
      </c>
      <c r="C9" s="125">
        <f>C10+C11+C12+C13</f>
        <v>0</v>
      </c>
      <c r="D9" s="125">
        <f>D10+D11+D12+D13</f>
        <v>0</v>
      </c>
      <c r="E9" s="176">
        <f>E10+E11+E12+E13</f>
        <v>0</v>
      </c>
      <c r="F9" s="121"/>
      <c r="G9" s="121"/>
      <c r="H9" s="121"/>
      <c r="I9" s="121"/>
      <c r="J9" s="121"/>
      <c r="K9" s="121"/>
      <c r="L9" s="121"/>
    </row>
    <row r="10" spans="1:12">
      <c r="A10" s="232"/>
      <c r="B10" s="126" t="s">
        <v>46</v>
      </c>
      <c r="C10" s="70"/>
      <c r="D10" s="70"/>
      <c r="E10" s="84"/>
      <c r="F10" s="121"/>
      <c r="G10" s="121"/>
      <c r="H10" s="121"/>
      <c r="I10" s="121"/>
      <c r="J10" s="121"/>
      <c r="K10" s="121"/>
      <c r="L10" s="121"/>
    </row>
    <row r="11" spans="1:12">
      <c r="A11" s="232"/>
      <c r="B11" s="126" t="s">
        <v>47</v>
      </c>
      <c r="C11" s="70"/>
      <c r="D11" s="70"/>
      <c r="E11" s="84"/>
      <c r="F11" s="121"/>
      <c r="G11" s="121"/>
      <c r="H11" s="121"/>
      <c r="I11" s="121"/>
      <c r="J11" s="121"/>
      <c r="K11" s="121"/>
      <c r="L11" s="121"/>
    </row>
    <row r="12" spans="1:12">
      <c r="A12" s="232"/>
      <c r="B12" s="126" t="s">
        <v>48</v>
      </c>
      <c r="C12" s="70"/>
      <c r="D12" s="70"/>
      <c r="E12" s="84"/>
      <c r="F12" s="121"/>
      <c r="G12" s="121"/>
      <c r="H12" s="121"/>
      <c r="I12" s="121"/>
      <c r="J12" s="121"/>
      <c r="K12" s="121"/>
      <c r="L12" s="121"/>
    </row>
    <row r="13" spans="1:12">
      <c r="A13" s="232"/>
      <c r="B13" s="126" t="s">
        <v>132</v>
      </c>
      <c r="C13" s="70"/>
      <c r="D13" s="70"/>
      <c r="E13" s="84"/>
      <c r="F13" s="121"/>
      <c r="G13" s="121"/>
      <c r="H13" s="121"/>
      <c r="I13" s="121"/>
      <c r="J13" s="121"/>
      <c r="K13" s="121"/>
      <c r="L13" s="121"/>
    </row>
    <row r="14" spans="1:12">
      <c r="A14" s="232" t="s">
        <v>42</v>
      </c>
      <c r="B14" s="123" t="s">
        <v>45</v>
      </c>
      <c r="C14" s="70"/>
      <c r="D14" s="70"/>
      <c r="E14" s="84"/>
      <c r="F14" s="121"/>
      <c r="G14" s="121"/>
      <c r="H14" s="121"/>
      <c r="I14" s="121"/>
      <c r="J14" s="121"/>
      <c r="K14" s="121"/>
      <c r="L14" s="121"/>
    </row>
    <row r="15" spans="1:12">
      <c r="A15" s="232"/>
      <c r="B15" s="124" t="s">
        <v>50</v>
      </c>
      <c r="C15" s="125">
        <f>C16+C17+C18+C19</f>
        <v>0</v>
      </c>
      <c r="D15" s="125">
        <f>D16+D17+D18+D19</f>
        <v>0</v>
      </c>
      <c r="E15" s="176">
        <f>E16+E17+E18+E19</f>
        <v>0</v>
      </c>
      <c r="F15" s="121"/>
      <c r="G15" s="121"/>
      <c r="H15" s="121"/>
      <c r="I15" s="121"/>
      <c r="J15" s="121"/>
      <c r="K15" s="121"/>
      <c r="L15" s="121"/>
    </row>
    <row r="16" spans="1:12">
      <c r="A16" s="232"/>
      <c r="B16" s="126" t="s">
        <v>46</v>
      </c>
      <c r="C16" s="70"/>
      <c r="D16" s="70"/>
      <c r="E16" s="84"/>
      <c r="F16" s="121"/>
      <c r="G16" s="121"/>
      <c r="H16" s="121"/>
      <c r="I16" s="121"/>
      <c r="J16" s="121"/>
      <c r="K16" s="121"/>
      <c r="L16" s="121"/>
    </row>
    <row r="17" spans="1:12">
      <c r="A17" s="230"/>
      <c r="B17" s="126" t="s">
        <v>47</v>
      </c>
      <c r="C17" s="70"/>
      <c r="D17" s="70"/>
      <c r="E17" s="84"/>
      <c r="F17" s="121"/>
      <c r="G17" s="121"/>
      <c r="H17" s="121"/>
      <c r="I17" s="121"/>
      <c r="J17" s="121"/>
      <c r="K17" s="121"/>
      <c r="L17" s="121"/>
    </row>
    <row r="18" spans="1:12">
      <c r="A18" s="230"/>
      <c r="B18" s="126" t="s">
        <v>48</v>
      </c>
      <c r="C18" s="70"/>
      <c r="D18" s="70"/>
      <c r="E18" s="84"/>
      <c r="F18" s="121"/>
      <c r="G18" s="121"/>
      <c r="H18" s="121"/>
      <c r="I18" s="121"/>
      <c r="J18" s="121"/>
      <c r="K18" s="121"/>
      <c r="L18" s="121"/>
    </row>
    <row r="19" spans="1:12" ht="13.5" thickBot="1">
      <c r="A19" s="233"/>
      <c r="B19" s="177" t="s">
        <v>132</v>
      </c>
      <c r="C19" s="86"/>
      <c r="D19" s="86"/>
      <c r="E19" s="87"/>
      <c r="F19" s="121"/>
      <c r="G19" s="121"/>
      <c r="H19" s="121"/>
      <c r="I19" s="121"/>
      <c r="J19" s="121"/>
      <c r="K19" s="121"/>
      <c r="L19" s="121"/>
    </row>
    <row r="20" spans="1:12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10.5703125" style="62" bestFit="1" customWidth="1"/>
    <col min="2" max="2" width="54.7109375" style="62" customWidth="1"/>
    <col min="3" max="3" width="26.7109375" style="62" customWidth="1"/>
    <col min="4" max="4" width="34.85546875" style="62" customWidth="1"/>
    <col min="5" max="5" width="26.7109375" style="62" customWidth="1"/>
    <col min="6" max="6" width="25.5703125" style="62" customWidth="1"/>
    <col min="7" max="7" width="25" style="62" customWidth="1"/>
    <col min="8" max="16384" width="9.140625" style="62"/>
  </cols>
  <sheetData>
    <row r="1" spans="1:7">
      <c r="A1" s="60" t="s">
        <v>24</v>
      </c>
      <c r="B1" s="192" t="s">
        <v>177</v>
      </c>
    </row>
    <row r="2" spans="1:7" ht="15">
      <c r="A2" s="60" t="s">
        <v>25</v>
      </c>
      <c r="B2" s="193">
        <f>'21. LI4'!B2</f>
        <v>43830</v>
      </c>
    </row>
    <row r="3" spans="1:7">
      <c r="B3" s="127"/>
    </row>
    <row r="4" spans="1:7" ht="13.5" thickBot="1">
      <c r="A4" s="77" t="s">
        <v>120</v>
      </c>
      <c r="B4" s="172" t="s">
        <v>129</v>
      </c>
    </row>
    <row r="5" spans="1:7" s="127" customFormat="1">
      <c r="A5" s="128"/>
      <c r="B5" s="67"/>
      <c r="C5" s="129" t="s">
        <v>0</v>
      </c>
      <c r="D5" s="159" t="s">
        <v>1</v>
      </c>
      <c r="E5" s="159" t="s">
        <v>2</v>
      </c>
      <c r="F5" s="159" t="s">
        <v>3</v>
      </c>
      <c r="G5" s="161" t="s">
        <v>4</v>
      </c>
    </row>
    <row r="6" spans="1:7" ht="51">
      <c r="A6" s="130"/>
      <c r="B6" s="131"/>
      <c r="C6" s="132" t="s">
        <v>121</v>
      </c>
      <c r="D6" s="131" t="s">
        <v>122</v>
      </c>
      <c r="E6" s="163" t="s">
        <v>123</v>
      </c>
      <c r="F6" s="163" t="s">
        <v>136</v>
      </c>
      <c r="G6" s="162" t="s">
        <v>124</v>
      </c>
    </row>
    <row r="7" spans="1:7">
      <c r="A7" s="130">
        <v>1</v>
      </c>
      <c r="B7" s="133" t="s">
        <v>138</v>
      </c>
      <c r="C7" s="134">
        <f>SUM(C8:C11)</f>
        <v>0</v>
      </c>
      <c r="D7" s="134">
        <f t="shared" ref="D7:G7" si="0">SUM(D8:D11)</f>
        <v>0</v>
      </c>
      <c r="E7" s="134">
        <f t="shared" si="0"/>
        <v>0</v>
      </c>
      <c r="F7" s="134">
        <f t="shared" si="0"/>
        <v>0</v>
      </c>
      <c r="G7" s="134">
        <f t="shared" si="0"/>
        <v>0</v>
      </c>
    </row>
    <row r="8" spans="1:7">
      <c r="A8" s="130">
        <v>2</v>
      </c>
      <c r="B8" s="135" t="s">
        <v>66</v>
      </c>
      <c r="C8" s="136"/>
      <c r="D8" s="111"/>
      <c r="E8" s="111"/>
      <c r="F8" s="111"/>
      <c r="G8" s="112"/>
    </row>
    <row r="9" spans="1:7">
      <c r="A9" s="130">
        <v>3</v>
      </c>
      <c r="B9" s="135" t="s">
        <v>125</v>
      </c>
      <c r="C9" s="136"/>
      <c r="D9" s="111"/>
      <c r="E9" s="111"/>
      <c r="F9" s="111"/>
      <c r="G9" s="112"/>
    </row>
    <row r="10" spans="1:7">
      <c r="A10" s="130">
        <v>4</v>
      </c>
      <c r="B10" s="137" t="s">
        <v>126</v>
      </c>
      <c r="C10" s="136"/>
      <c r="D10" s="111"/>
      <c r="E10" s="111"/>
      <c r="F10" s="111"/>
      <c r="G10" s="112"/>
    </row>
    <row r="11" spans="1:7">
      <c r="A11" s="130">
        <v>5</v>
      </c>
      <c r="B11" s="135" t="s">
        <v>127</v>
      </c>
      <c r="C11" s="136"/>
      <c r="D11" s="111"/>
      <c r="E11" s="111"/>
      <c r="F11" s="111"/>
      <c r="G11" s="112"/>
    </row>
    <row r="12" spans="1:7">
      <c r="A12" s="130">
        <v>6</v>
      </c>
      <c r="B12" s="104" t="s">
        <v>109</v>
      </c>
      <c r="C12" s="107">
        <f>SUM(C13:C16)</f>
        <v>0</v>
      </c>
      <c r="D12" s="107">
        <f>SUM(D13:D16)</f>
        <v>0</v>
      </c>
      <c r="E12" s="107">
        <f>SUM(E13:E16)</f>
        <v>0</v>
      </c>
      <c r="F12" s="107">
        <f>SUM(F13:F16)</f>
        <v>0</v>
      </c>
      <c r="G12" s="108">
        <f>SUM(G13:G16)</f>
        <v>0</v>
      </c>
    </row>
    <row r="13" spans="1:7">
      <c r="A13" s="130">
        <v>7</v>
      </c>
      <c r="B13" s="135" t="s">
        <v>66</v>
      </c>
      <c r="C13" s="105"/>
      <c r="D13" s="105"/>
      <c r="E13" s="105"/>
      <c r="F13" s="105"/>
      <c r="G13" s="106"/>
    </row>
    <row r="14" spans="1:7">
      <c r="A14" s="130">
        <v>8</v>
      </c>
      <c r="B14" s="135" t="s">
        <v>125</v>
      </c>
      <c r="C14" s="105"/>
      <c r="D14" s="105"/>
      <c r="E14" s="105"/>
      <c r="F14" s="105"/>
      <c r="G14" s="106"/>
    </row>
    <row r="15" spans="1:7">
      <c r="A15" s="130">
        <v>9</v>
      </c>
      <c r="B15" s="137" t="s">
        <v>126</v>
      </c>
      <c r="C15" s="105"/>
      <c r="D15" s="105"/>
      <c r="E15" s="105"/>
      <c r="F15" s="105"/>
      <c r="G15" s="106"/>
    </row>
    <row r="16" spans="1:7">
      <c r="A16" s="130">
        <v>10</v>
      </c>
      <c r="B16" s="135" t="s">
        <v>127</v>
      </c>
      <c r="C16" s="105"/>
      <c r="D16" s="105"/>
      <c r="E16" s="105"/>
      <c r="F16" s="105"/>
      <c r="G16" s="106"/>
    </row>
    <row r="17" spans="1:7">
      <c r="A17" s="130">
        <v>11</v>
      </c>
      <c r="B17" s="104" t="s">
        <v>44</v>
      </c>
      <c r="C17" s="107">
        <f>SUM(C18:C21)</f>
        <v>0</v>
      </c>
      <c r="D17" s="107">
        <f>SUM(D18:D21)</f>
        <v>0</v>
      </c>
      <c r="E17" s="107">
        <f>SUM(E18:E21)</f>
        <v>0</v>
      </c>
      <c r="F17" s="107">
        <f>SUM(F18:F21)</f>
        <v>0</v>
      </c>
      <c r="G17" s="108">
        <f>SUM(G18:G21)</f>
        <v>0</v>
      </c>
    </row>
    <row r="18" spans="1:7">
      <c r="A18" s="130">
        <v>12</v>
      </c>
      <c r="B18" s="135" t="s">
        <v>66</v>
      </c>
      <c r="C18" s="105"/>
      <c r="D18" s="105"/>
      <c r="E18" s="105" t="s">
        <v>6</v>
      </c>
      <c r="F18" s="105"/>
      <c r="G18" s="106"/>
    </row>
    <row r="19" spans="1:7">
      <c r="A19" s="130">
        <v>13</v>
      </c>
      <c r="B19" s="135" t="s">
        <v>125</v>
      </c>
      <c r="C19" s="105"/>
      <c r="D19" s="105"/>
      <c r="E19" s="105"/>
      <c r="F19" s="105"/>
      <c r="G19" s="106"/>
    </row>
    <row r="20" spans="1:7">
      <c r="A20" s="130">
        <v>14</v>
      </c>
      <c r="B20" s="137" t="s">
        <v>126</v>
      </c>
      <c r="C20" s="105"/>
      <c r="D20" s="105"/>
      <c r="E20" s="105"/>
      <c r="F20" s="105"/>
      <c r="G20" s="106"/>
    </row>
    <row r="21" spans="1:7">
      <c r="A21" s="130">
        <v>15</v>
      </c>
      <c r="B21" s="135" t="s">
        <v>127</v>
      </c>
      <c r="C21" s="105"/>
      <c r="D21" s="105"/>
      <c r="E21" s="105"/>
      <c r="F21" s="105"/>
      <c r="G21" s="106"/>
    </row>
    <row r="22" spans="1:7" ht="13.5" thickBot="1">
      <c r="A22" s="130">
        <v>16</v>
      </c>
      <c r="B22" s="138" t="s">
        <v>128</v>
      </c>
      <c r="C22" s="139">
        <f>C12+C17</f>
        <v>0</v>
      </c>
      <c r="D22" s="139">
        <f>D12+D17</f>
        <v>0</v>
      </c>
      <c r="E22" s="139">
        <f>E12+E17</f>
        <v>0</v>
      </c>
      <c r="F22" s="139">
        <f>F12+F17</f>
        <v>0</v>
      </c>
      <c r="G22" s="140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10.5703125" style="62" bestFit="1" customWidth="1"/>
    <col min="2" max="2" width="89.140625" style="62" bestFit="1" customWidth="1"/>
    <col min="3" max="3" width="15.140625" style="141" customWidth="1"/>
    <col min="4" max="5" width="13.7109375" style="141" customWidth="1"/>
    <col min="6" max="6" width="16.28515625" style="141" customWidth="1"/>
    <col min="7" max="8" width="13.7109375" style="141" customWidth="1"/>
    <col min="9" max="9" width="17.5703125" style="141" customWidth="1"/>
    <col min="10" max="10" width="14.5703125" style="141" customWidth="1"/>
    <col min="11" max="12" width="13.7109375" style="141" customWidth="1"/>
    <col min="13" max="13" width="15" style="141" customWidth="1"/>
    <col min="14" max="15" width="13.7109375" style="141" customWidth="1"/>
    <col min="16" max="17" width="15.7109375" style="141" customWidth="1"/>
    <col min="18" max="18" width="9.140625" style="141"/>
    <col min="19" max="16384" width="9.140625" style="62"/>
  </cols>
  <sheetData>
    <row r="1" spans="1:15">
      <c r="A1" s="62" t="s">
        <v>24</v>
      </c>
      <c r="B1" s="192" t="s">
        <v>177</v>
      </c>
    </row>
    <row r="2" spans="1:15" ht="15">
      <c r="A2" s="62" t="s">
        <v>25</v>
      </c>
      <c r="B2" s="193">
        <f>'21. LI4'!B2</f>
        <v>43830</v>
      </c>
    </row>
    <row r="4" spans="1:15" ht="13.5" thickBot="1">
      <c r="A4" s="77" t="s">
        <v>49</v>
      </c>
      <c r="B4" s="173" t="s">
        <v>23</v>
      </c>
    </row>
    <row r="5" spans="1:15">
      <c r="A5" s="72"/>
      <c r="B5" s="142"/>
      <c r="C5" s="158" t="s">
        <v>0</v>
      </c>
      <c r="D5" s="158" t="s">
        <v>1</v>
      </c>
      <c r="E5" s="158" t="s">
        <v>2</v>
      </c>
      <c r="F5" s="158" t="s">
        <v>3</v>
      </c>
      <c r="G5" s="158" t="s">
        <v>4</v>
      </c>
      <c r="H5" s="158" t="s">
        <v>5</v>
      </c>
      <c r="I5" s="158" t="s">
        <v>9</v>
      </c>
      <c r="J5" s="158" t="s">
        <v>10</v>
      </c>
      <c r="K5" s="158" t="s">
        <v>133</v>
      </c>
      <c r="L5" s="158" t="s">
        <v>11</v>
      </c>
      <c r="M5" s="158" t="s">
        <v>12</v>
      </c>
      <c r="N5" s="158" t="s">
        <v>13</v>
      </c>
      <c r="O5" s="143" t="s">
        <v>14</v>
      </c>
    </row>
    <row r="6" spans="1:15" ht="12.75" customHeight="1">
      <c r="A6" s="73"/>
      <c r="B6" s="75"/>
      <c r="C6" s="234" t="s">
        <v>134</v>
      </c>
      <c r="D6" s="234"/>
      <c r="E6" s="234"/>
      <c r="F6" s="236" t="s">
        <v>52</v>
      </c>
      <c r="G6" s="236"/>
      <c r="H6" s="236"/>
      <c r="I6" s="236"/>
      <c r="J6" s="236"/>
      <c r="K6" s="236"/>
      <c r="L6" s="236"/>
      <c r="M6" s="236" t="s">
        <v>58</v>
      </c>
      <c r="N6" s="236"/>
      <c r="O6" s="235"/>
    </row>
    <row r="7" spans="1:15" ht="15" customHeight="1">
      <c r="A7" s="73"/>
      <c r="B7" s="75"/>
      <c r="C7" s="236" t="s">
        <v>139</v>
      </c>
      <c r="D7" s="236" t="s">
        <v>140</v>
      </c>
      <c r="E7" s="236" t="s">
        <v>51</v>
      </c>
      <c r="F7" s="236" t="s">
        <v>53</v>
      </c>
      <c r="G7" s="236"/>
      <c r="H7" s="236" t="s">
        <v>54</v>
      </c>
      <c r="I7" s="236" t="s">
        <v>55</v>
      </c>
      <c r="J7" s="236"/>
      <c r="K7" s="237" t="s">
        <v>56</v>
      </c>
      <c r="L7" s="237"/>
      <c r="M7" s="234" t="s">
        <v>143</v>
      </c>
      <c r="N7" s="234" t="s">
        <v>144</v>
      </c>
      <c r="O7" s="235" t="s">
        <v>59</v>
      </c>
    </row>
    <row r="8" spans="1:15" ht="25.5">
      <c r="A8" s="73"/>
      <c r="B8" s="75"/>
      <c r="C8" s="236"/>
      <c r="D8" s="236"/>
      <c r="E8" s="236"/>
      <c r="F8" s="163" t="s">
        <v>141</v>
      </c>
      <c r="G8" s="163" t="s">
        <v>142</v>
      </c>
      <c r="H8" s="236"/>
      <c r="I8" s="163" t="s">
        <v>139</v>
      </c>
      <c r="J8" s="163" t="s">
        <v>140</v>
      </c>
      <c r="K8" s="165" t="s">
        <v>146</v>
      </c>
      <c r="L8" s="165" t="s">
        <v>57</v>
      </c>
      <c r="M8" s="234"/>
      <c r="N8" s="234"/>
      <c r="O8" s="235"/>
    </row>
    <row r="9" spans="1:15">
      <c r="A9" s="144"/>
      <c r="B9" s="145" t="s">
        <v>43</v>
      </c>
      <c r="C9" s="146"/>
      <c r="D9" s="146"/>
      <c r="E9" s="147"/>
      <c r="F9" s="148"/>
      <c r="G9" s="148"/>
      <c r="H9" s="74"/>
      <c r="I9" s="74"/>
      <c r="J9" s="74"/>
      <c r="K9" s="74"/>
      <c r="L9" s="74"/>
      <c r="M9" s="148"/>
      <c r="N9" s="148"/>
      <c r="O9" s="149"/>
    </row>
    <row r="10" spans="1:15">
      <c r="A10" s="73">
        <v>1</v>
      </c>
      <c r="B10" s="150" t="s">
        <v>50</v>
      </c>
      <c r="C10" s="151">
        <f>SUM(C11:C17)</f>
        <v>0</v>
      </c>
      <c r="D10" s="151">
        <f>SUM(D11:D17)</f>
        <v>0</v>
      </c>
      <c r="E10" s="151">
        <f>SUM(E11:E17)</f>
        <v>0</v>
      </c>
      <c r="F10" s="152">
        <f t="shared" ref="F10:O10" si="0">SUM(F11:F17)</f>
        <v>0</v>
      </c>
      <c r="G10" s="152">
        <f t="shared" si="0"/>
        <v>0</v>
      </c>
      <c r="H10" s="151">
        <f t="shared" si="0"/>
        <v>0</v>
      </c>
      <c r="I10" s="151">
        <f t="shared" si="0"/>
        <v>0</v>
      </c>
      <c r="J10" s="151">
        <f t="shared" si="0"/>
        <v>0</v>
      </c>
      <c r="K10" s="151">
        <f t="shared" si="0"/>
        <v>0</v>
      </c>
      <c r="L10" s="151">
        <f t="shared" si="0"/>
        <v>0</v>
      </c>
      <c r="M10" s="152">
        <f>SUM(M11:M17)</f>
        <v>0</v>
      </c>
      <c r="N10" s="152">
        <f t="shared" si="0"/>
        <v>0</v>
      </c>
      <c r="O10" s="153">
        <f t="shared" si="0"/>
        <v>0</v>
      </c>
    </row>
    <row r="11" spans="1:15">
      <c r="A11" s="73">
        <v>1.1000000000000001</v>
      </c>
      <c r="B11" s="75"/>
      <c r="C11" s="69"/>
      <c r="D11" s="69"/>
      <c r="E11" s="151">
        <f t="shared" ref="E11:E17" si="1">C11+D11</f>
        <v>0</v>
      </c>
      <c r="F11" s="69"/>
      <c r="G11" s="69"/>
      <c r="H11" s="69"/>
      <c r="I11" s="69"/>
      <c r="J11" s="69"/>
      <c r="K11" s="154"/>
      <c r="L11" s="154"/>
      <c r="M11" s="151">
        <f>C11+F11-H11-I11</f>
        <v>0</v>
      </c>
      <c r="N11" s="151">
        <f>D11+G11+H11-J11+K11-L11</f>
        <v>0</v>
      </c>
      <c r="O11" s="153">
        <f t="shared" ref="O11:O17" si="2">M11+N11</f>
        <v>0</v>
      </c>
    </row>
    <row r="12" spans="1:15">
      <c r="A12" s="73">
        <v>1.2</v>
      </c>
      <c r="B12" s="75"/>
      <c r="C12" s="69"/>
      <c r="D12" s="69"/>
      <c r="E12" s="151">
        <f t="shared" si="1"/>
        <v>0</v>
      </c>
      <c r="F12" s="69"/>
      <c r="G12" s="69"/>
      <c r="H12" s="69"/>
      <c r="I12" s="69"/>
      <c r="J12" s="69"/>
      <c r="K12" s="154"/>
      <c r="L12" s="154"/>
      <c r="M12" s="151">
        <f t="shared" ref="M12:M17" si="3">C12+F12-H12-I12</f>
        <v>0</v>
      </c>
      <c r="N12" s="151">
        <f t="shared" ref="N12:N17" si="4">D12+G12+H12-J12+K12-L12</f>
        <v>0</v>
      </c>
      <c r="O12" s="153">
        <f t="shared" si="2"/>
        <v>0</v>
      </c>
    </row>
    <row r="13" spans="1:15">
      <c r="A13" s="73">
        <v>1.3</v>
      </c>
      <c r="B13" s="75"/>
      <c r="C13" s="69"/>
      <c r="D13" s="69"/>
      <c r="E13" s="151">
        <f t="shared" si="1"/>
        <v>0</v>
      </c>
      <c r="F13" s="69"/>
      <c r="G13" s="69"/>
      <c r="H13" s="69"/>
      <c r="I13" s="69"/>
      <c r="J13" s="69"/>
      <c r="K13" s="154"/>
      <c r="L13" s="154"/>
      <c r="M13" s="151">
        <f t="shared" si="3"/>
        <v>0</v>
      </c>
      <c r="N13" s="151">
        <f t="shared" si="4"/>
        <v>0</v>
      </c>
      <c r="O13" s="153">
        <f t="shared" si="2"/>
        <v>0</v>
      </c>
    </row>
    <row r="14" spans="1:15">
      <c r="A14" s="73">
        <v>1.4</v>
      </c>
      <c r="B14" s="75"/>
      <c r="C14" s="69"/>
      <c r="D14" s="69"/>
      <c r="E14" s="151">
        <f t="shared" si="1"/>
        <v>0</v>
      </c>
      <c r="F14" s="69"/>
      <c r="G14" s="69"/>
      <c r="H14" s="69"/>
      <c r="I14" s="69"/>
      <c r="J14" s="69"/>
      <c r="K14" s="154"/>
      <c r="L14" s="154"/>
      <c r="M14" s="151">
        <f t="shared" si="3"/>
        <v>0</v>
      </c>
      <c r="N14" s="151">
        <f t="shared" si="4"/>
        <v>0</v>
      </c>
      <c r="O14" s="153">
        <f t="shared" si="2"/>
        <v>0</v>
      </c>
    </row>
    <row r="15" spans="1:15">
      <c r="A15" s="73">
        <v>1.5</v>
      </c>
      <c r="B15" s="75"/>
      <c r="C15" s="69"/>
      <c r="D15" s="69"/>
      <c r="E15" s="151">
        <f t="shared" si="1"/>
        <v>0</v>
      </c>
      <c r="F15" s="69"/>
      <c r="G15" s="69"/>
      <c r="H15" s="69"/>
      <c r="I15" s="69"/>
      <c r="J15" s="69"/>
      <c r="K15" s="154"/>
      <c r="L15" s="154"/>
      <c r="M15" s="151">
        <f t="shared" si="3"/>
        <v>0</v>
      </c>
      <c r="N15" s="151">
        <f t="shared" si="4"/>
        <v>0</v>
      </c>
      <c r="O15" s="153">
        <f t="shared" si="2"/>
        <v>0</v>
      </c>
    </row>
    <row r="16" spans="1:15">
      <c r="A16" s="73">
        <v>1.6</v>
      </c>
      <c r="B16" s="75"/>
      <c r="C16" s="69"/>
      <c r="D16" s="69"/>
      <c r="E16" s="151">
        <f t="shared" si="1"/>
        <v>0</v>
      </c>
      <c r="F16" s="69"/>
      <c r="G16" s="69"/>
      <c r="H16" s="69"/>
      <c r="I16" s="69"/>
      <c r="J16" s="69"/>
      <c r="K16" s="154"/>
      <c r="L16" s="154"/>
      <c r="M16" s="151">
        <f>C16+F16-H16-I16</f>
        <v>0</v>
      </c>
      <c r="N16" s="151">
        <f t="shared" si="4"/>
        <v>0</v>
      </c>
      <c r="O16" s="153">
        <f t="shared" si="2"/>
        <v>0</v>
      </c>
    </row>
    <row r="17" spans="1:15">
      <c r="A17" s="73" t="s">
        <v>8</v>
      </c>
      <c r="B17" s="75"/>
      <c r="C17" s="69"/>
      <c r="D17" s="69"/>
      <c r="E17" s="151">
        <f t="shared" si="1"/>
        <v>0</v>
      </c>
      <c r="F17" s="69"/>
      <c r="G17" s="69"/>
      <c r="H17" s="69"/>
      <c r="I17" s="69"/>
      <c r="J17" s="69"/>
      <c r="K17" s="154"/>
      <c r="L17" s="154"/>
      <c r="M17" s="151">
        <f t="shared" si="3"/>
        <v>0</v>
      </c>
      <c r="N17" s="151">
        <f t="shared" si="4"/>
        <v>0</v>
      </c>
      <c r="O17" s="153">
        <f t="shared" si="2"/>
        <v>0</v>
      </c>
    </row>
    <row r="18" spans="1:15">
      <c r="A18" s="144"/>
      <c r="B18" s="79" t="s">
        <v>44</v>
      </c>
      <c r="C18" s="146"/>
      <c r="D18" s="146"/>
      <c r="E18" s="146"/>
      <c r="F18" s="146"/>
      <c r="G18" s="146"/>
      <c r="H18" s="146"/>
      <c r="I18" s="146"/>
      <c r="J18" s="146"/>
      <c r="K18" s="155"/>
      <c r="L18" s="155"/>
      <c r="M18" s="146"/>
      <c r="N18" s="146"/>
      <c r="O18" s="156"/>
    </row>
    <row r="19" spans="1:15">
      <c r="A19" s="73">
        <v>2</v>
      </c>
      <c r="B19" s="157" t="s">
        <v>50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>
        <f t="shared" ref="M19" si="5">C19+F19-H19-I19</f>
        <v>0</v>
      </c>
      <c r="N19" s="151">
        <f t="shared" ref="N19" si="6">D19+G19+H19-J19+K19-L19</f>
        <v>0</v>
      </c>
      <c r="O19" s="153">
        <f t="shared" ref="O19" si="7">M19+N19</f>
        <v>0</v>
      </c>
    </row>
    <row r="20" spans="1:15">
      <c r="A20" s="79"/>
      <c r="B20" s="79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JxjhDV4cP+47qqWL6q54dZp2f34vQJW6LDWBNyXhOrY=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YYc3q+/U+kUZaO3hkK1wj+rUN71SdPny8PDPV4Y4lY0=</DigestValue>
    </Reference>
  </SignedInfo>
  <SignatureValue>5u256f25ZaVLI0Of97/9Nl+WP4RCwYlyf/tlimdd1Wa5U86jFmz4vO6L6zrAUxXtt5cdgyww+AOX
5TGf1Lwq/LwZuurAIlU7tME8tJpH5WatC1tUT3Pl/oTlY8Pkw0XrZkfUXQG4+m41zPcy8eh+DUg2
lP8EcH4EDaEZZJ+Lk6J6BuKuQQTdIB0kHE7fQ/2/6id7w+46ORtydRDrTwPgefg+joSLZChOSs+H
TNaUUi9nZ/WpqAII2l2na67STA/RCWyvL7ajYGXhadY9dW3aFOAsDXhK8E+VlznOmYBQ3jqQiwQN
ZWNYMz8wMOqAudWjC4Ah4PgBq/mqruHr80K2jA==</SignatureValue>
  <KeyInfo>
    <X509Data>
      <X509Certificate>MIIGPzCCBSegAwIBAgIKXD4p0wACAAEN5jANBgkqhkiG9w0BAQsFADBKMRIwEAYKCZImiZPyLGQBGRYCZ2UxEzARBgoJkiaJk/IsZAEZFgNuYmcxHzAdBgNVBAMTFk5CRyBDbGFzcyAyIElOVCBTdWIgQ0EwHhcNMTkwMjIyMDczNTI4WhcNMjEwMjIxMDczNTI4WjA9MRswGQYDVQQKExJKU0MgUHJvQ3JlZGl0IEJhbmsxHjAcBgNVBAMTFUJQQyAtIE5hbmEgQ2hpa3ZhaWR6ZTCCASIwDQYJKoZIhvcNAQEBBQADggEPADCCAQoCggEBAOnz9SlTItJIRGA8Zr3jVvTNLV3f9OZJGC5ZASaM7do81dPt+IPZwdx+vWXhbDWMDc7SJdul+HwTsr31Do24tN1VGbUjylMIjS3KZE/iEnLs7hT9J8mlrtmJQL9BsAyoGw+PapkEqe81U4CgMbyRcK+pCsvPrCjLwSK9tl8z71k4EE2hwxH/0nyIz2xht4qvdr0QKn3b/FKV7LehGc+KLWvrmMoljQZg8RXZECKjm80mgi6Wg6c3jyWBBm5uzW9M3VUqjezkUn4LASjEQmHqroQPxX4s0K6zBNmXd9WesdhmjtCMXD2GUfIsSnksqVN35BDVOai0AkqJW/OOWI55hXUCAwEAAaOCAzIwggMuMDwGCSsGAQQBgjcVBwQvMC0GJSsGAQQBgjcVCOayYION9USGgZkJg7ihSoO+hHEEg8SRM4SDiF0CAWQCASMwHQYDVR0lBBYwFAYIKwYBBQUHAwIGCCsGAQUFBwMEMAsGA1UdDwQEAwIHgDAnBgkrBgEEAYI3FQoEGjAYMAoGCCsGAQUFBwMCMAoGCCsGAQUFBwMEMB0GA1UdDgQWBBThfjcBhgxGUaNKgNHM/iARD9Xgh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JXFlc0tyHuV38GJQDvvJEw7Lb23TqCLL3/dLQEGpEFFm3pQF+oJGB2+VZNwe39ukQeJNYrt3fd0wGNLEO8uaolYVLIkYvC/fQopsotVw6WVfD5bYB6TKVFqJa6JCxqkHBIYqc2Eco/ATysRv8YLo1SOzWUje6jht5Ng9hBRE71ACPfaHH3Mfy7/sbhb2wsxLJiZlotTvgBh4F9GMTbhmk5P52G/s/OIQl9BjPOIqYz0c26Fdc0JEPlFJaN1hdVC87SWUcuGqpC6bUgBGRxHHu+Mb8P8GGCZTkrc1O+vmFH/3Km/xdgJFCILZiSb6k7bMmfVlak21giDIGwNQ11Lu4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REVxCWAuy3cQHMFJZqzYTX+GPA73ZJ5cNAdaxT2qEoY=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CS7+D6AKbVCwaiVhEoHvzx/o7oNJrMwR9DZX35mocFo=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RUgNUH8+YubBYhfYFaQb0uYvqpW28hRaLdVemiuOHlY=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uQ/Lr/QPD/cchsNpA3lnJSwVh3NCXWK8/A8y8obh07s=</DigestValue>
      </Reference>
      <Reference URI="/xl/styles.xml?ContentType=application/vnd.openxmlformats-officedocument.spreadsheetml.styles+xml">
        <DigestMethod Algorithm="http://www.w3.org/2001/04/xmlenc#sha256"/>
        <DigestValue>pyEhcKeynUM0dKRJJWmNSBuDapfXOo5UToOyRlcHuz8=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WmpiChZJh+3zqtwmSWCHP1GQ/zMb3JV2a/CN2Q+txfc=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APuRPitgf4dL5OpTZZEyZdKOFRNMn6numzVnfAeOcwg=</DigestValue>
      </Reference>
      <Reference URI="/xl/worksheets/sheet2.xml?ContentType=application/vnd.openxmlformats-officedocument.spreadsheetml.worksheet+xml">
        <DigestMethod Algorithm="http://www.w3.org/2001/04/xmlenc#sha256"/>
        <DigestValue>THZY3wWQ1w0xUKhzNQBb9lQKF3uGmTUrIFICLOdT7NM=</DigestValue>
      </Reference>
      <Reference URI="/xl/worksheets/sheet3.xml?ContentType=application/vnd.openxmlformats-officedocument.spreadsheetml.worksheet+xml">
        <DigestMethod Algorithm="http://www.w3.org/2001/04/xmlenc#sha256"/>
        <DigestValue>MPofrg28J/L9+ISZ6N4wyAlXtAlmj5mTz4kdd/HSfM8=</DigestValue>
      </Reference>
      <Reference URI="/xl/worksheets/sheet4.xml?ContentType=application/vnd.openxmlformats-officedocument.spreadsheetml.worksheet+xml">
        <DigestMethod Algorithm="http://www.w3.org/2001/04/xmlenc#sha256"/>
        <DigestValue>/dR1hp0dcconF2N8ElR/lQvoeM9Vvc8fqmcdgfKOXLA=</DigestValue>
      </Reference>
      <Reference URI="/xl/worksheets/sheet5.xml?ContentType=application/vnd.openxmlformats-officedocument.spreadsheetml.worksheet+xml">
        <DigestMethod Algorithm="http://www.w3.org/2001/04/xmlenc#sha256"/>
        <DigestValue>0850beNJbrOitx/2zOOrH+WGh+O24v/CXYvI41QZbiQ=</DigestValue>
      </Reference>
      <Reference URI="/xl/worksheets/sheet6.xml?ContentType=application/vnd.openxmlformats-officedocument.spreadsheetml.worksheet+xml">
        <DigestMethod Algorithm="http://www.w3.org/2001/04/xmlenc#sha256"/>
        <DigestValue>Uc/WWqkUhPi3sQlUZcLBe1I7LlM2UoKl7xmD6UlAfgY=</DigestValue>
      </Reference>
      <Reference URI="/xl/worksheets/sheet7.xml?ContentType=application/vnd.openxmlformats-officedocument.spreadsheetml.worksheet+xml">
        <DigestMethod Algorithm="http://www.w3.org/2001/04/xmlenc#sha256"/>
        <DigestValue>2zOrWCDOr8zwTCILE0UP/9ZAgW1Vq4EnxuvyZF+NRRA=</DigestValue>
      </Reference>
      <Reference URI="/xl/worksheets/sheet8.xml?ContentType=application/vnd.openxmlformats-officedocument.spreadsheetml.worksheet+xml">
        <DigestMethod Algorithm="http://www.w3.org/2001/04/xmlenc#sha256"/>
        <DigestValue>7PikSCJcnwOMc12KGbC2wZISb67iPQ880y+XdDWlTbM=</DigestValue>
      </Reference>
      <Reference URI="/xl/worksheets/sheet9.xml?ContentType=application/vnd.openxmlformats-officedocument.spreadsheetml.worksheet+xml">
        <DigestMethod Algorithm="http://www.w3.org/2001/04/xmlenc#sha256"/>
        <DigestValue>aybaUALQ5YHOOFre4E/Jnd7MWpET48OjwzJlw8I1jAY=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2020-05-15T13:18:59Z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2020-05-15T13:18:59Z</xd:SigningTime>
          <xd:SigningCertificate>
            <xd:Cert>
              <xd:CertDigest>
                <DigestMethod Algorithm="http://www.w3.org/2001/04/xmlenc#sha256"/>
                <DigestValue>bxks78yNysnIsQCPvXjBPsftg04T2xcw3eoC4WJlChQ=</DigestValue>
              </xd:CertDigest>
              <xd:IssuerSerial>
                <X509IssuerName>CN=NBG Class 2 INT Sub CA, DC=nbg, DC=ge</X509IssuerName>
                <X509SerialNumber>435604428309161582857702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U/q4vima2/JaEynNEXREGWzSq71D8X6lYHPK8I3la4s=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UDQFoOjAathXMyu/byZiaGAIkVXTXGOkRk2Sr6JOV5k=</DigestValue>
    </Reference>
  </SignedInfo>
  <SignatureValue>1gAstfZSd9+tOvnbjz+DkFYUs3wZ3qS8eZwfPjf3l/uzceAMJksAMJnPxzzbHLPUqoHzkLo7mwHl
rhFTs/XhOzWhPxXMgbGXVwSHpDoIykASbiigXIyGuJ/M6+0+vAQ4k4LF8tJVgZrCogchgxA8bT8M
OzoyBEi4GPddK8bOasFOC/DMNrPJ3zY9MmgJcufnbnDttMV9GstZ0UOLPWqQaUpsrvSLrAWc/60L
7RSouR8OPdrMyTSRQcRGsV+/BQxrt5Y1MVZTY7plxZo54XNUS2xIfZy9khGrAPrRoGr4o/n4eFFT
f32NqrJAbSHdyUol1+Hn+1mALR4qbWHrB24Rxg==</SignatureValue>
  <KeyInfo>
    <X509Data>
      <X509Certificate>MIIGPjCCBSagAwIBAgIKGq5exQACAACT1jANBgkqhkiG9w0BAQsFADBKMRIwEAYKCZImiZPyLGQBGRYCZ2UxEzARBgoJkiaJk/IsZAEZFgNuYmcxHzAdBgNVBAMTFk5CRyBDbGFzcyAyIElOVCBTdWIgQ0EwHhcNMTgwNjA2MDc0MTAwWhcNMjAwNjA1MDc0MTAwWjA8MRswGQYDVQQKExJKU0MgUHJvQ3JlZGl0IEJhbmsxHTAbBgNVBAMTFEJQQyAtIExldmFuIER2YWxpZHplMIIBIjANBgkqhkiG9w0BAQEFAAOCAQ8AMIIBCgKCAQEA2GamAsgAJOnsl0MAw6BSHxu3156BzTaNUiSKKvepneNEyYmAXhhRQ3vyvZaoNHAtAfuiEkXEjS1UpKsAg46FqJVZyVCi+xAt9J5txY7w3Qb8GuCedhkqzCRU+mfo8JodTp2O0c/SFPHxEtATb2uR8ZkQ4XtKwrv72A9fAGENG9y0guxieL6CDgSSiXyZabOIhkP1f6hrg51eFJ+eBQrTymJV7IzoIT000PqglXMkrxYP+et9UozxtDKY0ZQERtcVG8rQ3gLaSQCqGhtvMumvZv772hqf2WLuStSwVKgJuEP1/LotFYfbHnQQQ98FJMxNiE+P4rH+3c2GqFH7vtmLIQIDAQABo4IDMjCCAy4wPAYJKwYBBAGCNxUHBC8wLQYlKwYBBAGCNxUI5rJgg431RIaBmQmDuKFKg76EcQSDxJEzhIOIXQIBZAIBIzAdBgNVHSUEFjAUBggrBgEFBQcDAgYIKwYBBQUHAwQwCwYDVR0PBAQDAgeAMCcGCSsGAQQBgjcVCgQaMBgwCgYIKwYBBQUHAwIwCgYIKwYBBQUHAwQwHQYDVR0OBBYEFPR32anzbFzR2pBo2j0Mv32+7q/+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8A7/alkBNTPWN2v84Gk8LvgdIKB3yJsI0Yu+YY+/uIqmD25u2vs6C4E1RWUnqAqaWhyNEtO7w4QzwKEcRIpW/Pw5RdEkorIst5lDvIkvevAVQ8KYz7QkGWCfWLunVNqsGL0DRqVaEybGfj9XW2gZP/YoU1Xvf+MIsRZkEXrIH+ZqSYpByRDz8iGH/ijB3u+VIJjKEpi+1JdYSEdE4kr1iZ2Q4rPr7to9tPOONXo5oPpm6N3limjYjwl/0VoC2FgI6MOP2fQuF/3Y/nH5FnCHDGVZFI/hZ1WZIKBWr5/auYJZs8HeZFHTjhksxdn6Pm8VvMACFhry/iyTj7+j6g8lP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REVxCWAuy3cQHMFJZqzYTX+GPA73ZJ5cNAdaxT2qEoY=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CS7+D6AKbVCwaiVhEoHvzx/o7oNJrMwR9DZX35mocFo=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RUgNUH8+YubBYhfYFaQb0uYvqpW28hRaLdVemiuOHlY=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uQ/Lr/QPD/cchsNpA3lnJSwVh3NCXWK8/A8y8obh07s=</DigestValue>
      </Reference>
      <Reference URI="/xl/styles.xml?ContentType=application/vnd.openxmlformats-officedocument.spreadsheetml.styles+xml">
        <DigestMethod Algorithm="http://www.w3.org/2001/04/xmlenc#sha256"/>
        <DigestValue>pyEhcKeynUM0dKRJJWmNSBuDapfXOo5UToOyRlcHuz8=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WmpiChZJh+3zqtwmSWCHP1GQ/zMb3JV2a/CN2Q+txfc=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APuRPitgf4dL5OpTZZEyZdKOFRNMn6numzVnfAeOcwg=</DigestValue>
      </Reference>
      <Reference URI="/xl/worksheets/sheet2.xml?ContentType=application/vnd.openxmlformats-officedocument.spreadsheetml.worksheet+xml">
        <DigestMethod Algorithm="http://www.w3.org/2001/04/xmlenc#sha256"/>
        <DigestValue>THZY3wWQ1w0xUKhzNQBb9lQKF3uGmTUrIFICLOdT7NM=</DigestValue>
      </Reference>
      <Reference URI="/xl/worksheets/sheet3.xml?ContentType=application/vnd.openxmlformats-officedocument.spreadsheetml.worksheet+xml">
        <DigestMethod Algorithm="http://www.w3.org/2001/04/xmlenc#sha256"/>
        <DigestValue>MPofrg28J/L9+ISZ6N4wyAlXtAlmj5mTz4kdd/HSfM8=</DigestValue>
      </Reference>
      <Reference URI="/xl/worksheets/sheet4.xml?ContentType=application/vnd.openxmlformats-officedocument.spreadsheetml.worksheet+xml">
        <DigestMethod Algorithm="http://www.w3.org/2001/04/xmlenc#sha256"/>
        <DigestValue>/dR1hp0dcconF2N8ElR/lQvoeM9Vvc8fqmcdgfKOXLA=</DigestValue>
      </Reference>
      <Reference URI="/xl/worksheets/sheet5.xml?ContentType=application/vnd.openxmlformats-officedocument.spreadsheetml.worksheet+xml">
        <DigestMethod Algorithm="http://www.w3.org/2001/04/xmlenc#sha256"/>
        <DigestValue>0850beNJbrOitx/2zOOrH+WGh+O24v/CXYvI41QZbiQ=</DigestValue>
      </Reference>
      <Reference URI="/xl/worksheets/sheet6.xml?ContentType=application/vnd.openxmlformats-officedocument.spreadsheetml.worksheet+xml">
        <DigestMethod Algorithm="http://www.w3.org/2001/04/xmlenc#sha256"/>
        <DigestValue>Uc/WWqkUhPi3sQlUZcLBe1I7LlM2UoKl7xmD6UlAfgY=</DigestValue>
      </Reference>
      <Reference URI="/xl/worksheets/sheet7.xml?ContentType=application/vnd.openxmlformats-officedocument.spreadsheetml.worksheet+xml">
        <DigestMethod Algorithm="http://www.w3.org/2001/04/xmlenc#sha256"/>
        <DigestValue>2zOrWCDOr8zwTCILE0UP/9ZAgW1Vq4EnxuvyZF+NRRA=</DigestValue>
      </Reference>
      <Reference URI="/xl/worksheets/sheet8.xml?ContentType=application/vnd.openxmlformats-officedocument.spreadsheetml.worksheet+xml">
        <DigestMethod Algorithm="http://www.w3.org/2001/04/xmlenc#sha256"/>
        <DigestValue>7PikSCJcnwOMc12KGbC2wZISb67iPQ880y+XdDWlTbM=</DigestValue>
      </Reference>
      <Reference URI="/xl/worksheets/sheet9.xml?ContentType=application/vnd.openxmlformats-officedocument.spreadsheetml.worksheet+xml">
        <DigestMethod Algorithm="http://www.w3.org/2001/04/xmlenc#sha256"/>
        <DigestValue>aybaUALQ5YHOOFre4E/Jnd7MWpET48OjwzJlw8I1jAY=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2020-05-15T13:25:31Z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2020-05-15T13:25:31Z</xd:SigningTime>
          <xd:SigningCertificate>
            <xd:Cert>
              <xd:CertDigest>
                <DigestMethod Algorithm="http://www.w3.org/2001/04/xmlenc#sha256"/>
                <DigestValue>iyI26JeZfxxiROhvB5k0tMU47o8oilhK+TzWxFAelHo=</DigestValue>
              </xd:CertDigest>
              <xd:IssuerSerial>
                <X509IssuerName>CN=NBG Class 2 INT Sub CA, DC=nbg, DC=ge</X509IssuerName>
                <X509SerialNumber>125998090887854804734934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2020-05-15T13:15:20Z</dcterms:modified>
</cp:coreProperties>
</file>