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C15" i="69" l="1"/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C23" i="69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</calcChain>
</file>

<file path=xl/sharedStrings.xml><?xml version="1.0" encoding="utf-8"?>
<sst xmlns="http://schemas.openxmlformats.org/spreadsheetml/2006/main" count="732" uniqueCount="519">
  <si>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</si>
  <si>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</si>
  <si>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</si>
  <si>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</si>
  <si>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</si>
  <si>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</si>
  <si>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</si>
  <si>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</si>
  <si>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</si>
  <si>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</si>
  <si>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</si>
  <si>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</si>
  <si>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</si>
  <si>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</si>
  <si>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</si>
  <si>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</si>
  <si>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</si>
  <si>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</si>
  <si>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</si>
  <si>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</si>
  <si>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</si>
  <si>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</si>
  <si>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</si>
  <si>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</si>
  <si>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</si>
  <si>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</si>
  <si>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</si>
  <si>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</si>
  <si>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</si>
  <si>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</si>
  <si>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</si>
  <si>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</si>
  <si>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</si>
  <si>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</si>
  <si>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</si>
  <si>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</si>
  <si>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</si>
  <si>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</si>
  <si>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</si>
  <si>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</si>
  <si>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</si>
  <si>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</si>
  <si>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</si>
  <si>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</si>
  <si>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</si>
  <si>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</si>
  <si>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</si>
  <si>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</si>
  <si>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</si>
  <si>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</si>
  <si>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</si>
  <si>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</si>
  <si>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</si>
  <si>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</si>
  <si>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</si>
  <si>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</si>
  <si>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</si>
  <si>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</si>
  <si>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</si>
  <si>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</si>
  <si>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</si>
  <si>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</si>
  <si>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</si>
  <si>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</si>
  <si>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</si>
  <si>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</si>
  <si>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</si>
  <si>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</si>
  <si>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</si>
  <si>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</si>
  <si>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</si>
  <si>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</si>
  <si>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</si>
  <si>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</si>
  <si>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</si>
  <si>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</si>
  <si>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</si>
  <si>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</si>
  <si>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</si>
  <si>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</si>
  <si>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</si>
  <si>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</si>
  <si>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</si>
  <si>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</si>
  <si>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</si>
  <si>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</si>
  <si>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</si>
  <si>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</si>
  <si>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</si>
  <si>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</si>
  <si>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</si>
  <si>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</si>
  <si>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</si>
  <si>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</si>
  <si>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</si>
  <si>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</si>
  <si>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</si>
  <si>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</si>
  <si>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</si>
  <si>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</si>
  <si>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</si>
  <si>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</si>
  <si>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</si>
  <si>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</si>
  <si>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</si>
  <si>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</si>
  <si>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</si>
  <si>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</si>
  <si>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</si>
  <si>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</si>
  <si>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</si>
  <si>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</si>
  <si>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</si>
  <si>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</si>
  <si>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</si>
  <si>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</si>
  <si>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</si>
  <si>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</si>
  <si>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</si>
  <si>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</si>
  <si>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</si>
  <si>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</si>
  <si>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</si>
  <si>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</si>
  <si>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</si>
  <si>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</si>
  <si>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</si>
  <si>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</si>
  <si>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</si>
  <si>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</si>
  <si>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</si>
  <si>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</si>
  <si>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</si>
  <si>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</si>
  <si>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</si>
  <si>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</si>
  <si>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</si>
  <si>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</si>
  <si>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</si>
  <si>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</si>
  <si>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</si>
  <si>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</si>
  <si>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</si>
  <si>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</si>
  <si>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</si>
  <si>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</si>
  <si>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</si>
  <si>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</si>
  <si>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</si>
  <si>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</si>
  <si>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</si>
  <si>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</si>
  <si>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</si>
  <si>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</si>
  <si>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</si>
  <si>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</si>
  <si>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</si>
  <si>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</si>
  <si>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</si>
  <si>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</si>
  <si>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</si>
  <si>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</si>
  <si>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</si>
  <si>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</si>
  <si>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</si>
  <si>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</si>
  <si>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</si>
  <si>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</si>
  <si>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</si>
  <si>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</si>
  <si>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</si>
  <si>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</si>
  <si>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</si>
  <si>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</si>
  <si>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</si>
  <si>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</si>
  <si>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</si>
  <si>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</si>
  <si>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</si>
  <si>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</si>
  <si>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</si>
  <si>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</si>
  <si>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</si>
  <si>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</si>
  <si>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</si>
  <si>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</si>
  <si>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</si>
  <si>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</si>
  <si>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</si>
  <si>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</si>
  <si>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</si>
  <si>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</si>
  <si>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</si>
  <si>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</si>
  <si>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</si>
  <si>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</si>
  <si>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</si>
  <si>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</si>
  <si>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</si>
  <si>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</si>
  <si>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</si>
  <si>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</si>
  <si>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</si>
  <si>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</si>
  <si>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</si>
  <si>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</si>
  <si>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</si>
  <si>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</si>
  <si>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</si>
  <si>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</si>
  <si>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</si>
  <si>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</si>
  <si>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</si>
  <si>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</si>
  <si>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</si>
  <si>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</si>
  <si>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</si>
  <si>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</si>
  <si>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</si>
  <si>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</si>
  <si>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</si>
  <si>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</si>
  <si>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</si>
  <si>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</si>
  <si>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</si>
  <si>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</si>
  <si>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</si>
  <si>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</si>
  <si>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</si>
  <si>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</si>
  <si>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</si>
  <si>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</si>
  <si>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</si>
  <si>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</si>
  <si>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</si>
  <si>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</si>
  <si>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</si>
  <si>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</si>
  <si>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</si>
  <si>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</si>
  <si>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</si>
  <si>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</si>
  <si>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</si>
  <si>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</si>
  <si>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</si>
  <si>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</si>
  <si>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</si>
  <si>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</si>
  <si>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</si>
  <si>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</si>
  <si>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</si>
  <si>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</si>
  <si>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</si>
  <si>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</si>
  <si>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</si>
  <si>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</si>
  <si>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</si>
  <si>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</si>
  <si>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</si>
  <si>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</si>
  <si>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</si>
  <si>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</si>
  <si>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</si>
  <si>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</si>
  <si>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</si>
  <si>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</si>
  <si>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</si>
  <si>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</si>
  <si>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</si>
  <si>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</si>
  <si>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</si>
  <si>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</si>
  <si>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</si>
  <si>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</si>
  <si>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</si>
  <si>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</si>
  <si>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</si>
  <si>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</si>
  <si>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</si>
  <si>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</si>
  <si>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</si>
  <si>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</si>
  <si>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</si>
  <si>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</si>
  <si>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</si>
  <si>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</si>
  <si>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</si>
  <si>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</si>
  <si>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</si>
  <si>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</si>
  <si>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</si>
  <si>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</si>
  <si>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</si>
  <si>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</si>
  <si>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</si>
  <si>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</si>
  <si>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</si>
  <si>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</si>
  <si>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</si>
  <si>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</si>
  <si>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</si>
  <si>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</si>
  <si>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</si>
  <si>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</si>
  <si>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</si>
  <si>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</si>
  <si>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</si>
  <si>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</si>
  <si>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</si>
  <si>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</si>
  <si>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</si>
  <si>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</si>
  <si>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</si>
  <si>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</si>
  <si>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</si>
  <si>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</si>
  <si>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</si>
  <si>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</si>
  <si>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</si>
  <si>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</si>
  <si>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</si>
  <si>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</si>
  <si>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</si>
  <si>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</si>
  <si>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</si>
  <si>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</si>
  <si>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</si>
  <si>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</si>
  <si>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</si>
  <si>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</si>
  <si>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</si>
  <si>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</si>
  <si>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</si>
  <si>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</si>
  <si>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</si>
  <si>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</si>
  <si>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</si>
  <si>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</si>
  <si>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</si>
  <si>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</si>
  <si>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</si>
  <si>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</si>
  <si>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</si>
  <si>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</si>
  <si>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</si>
  <si>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</si>
  <si>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</si>
  <si>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</si>
  <si>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</si>
  <si>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</si>
  <si>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</si>
  <si>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</si>
  <si>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</si>
  <si>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</si>
  <si>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</si>
  <si>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</si>
  <si>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</si>
  <si>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</si>
  <si>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</si>
  <si>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</si>
  <si>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</si>
  <si>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</si>
  <si>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</si>
  <si>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</si>
  <si>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</si>
  <si>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</si>
  <si>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</si>
  <si>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</si>
  <si>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</si>
  <si>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</si>
  <si>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</si>
  <si>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</si>
  <si>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</si>
  <si>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</si>
  <si>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</si>
  <si>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</si>
  <si>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</si>
  <si>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</si>
  <si>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</si>
  <si>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</si>
  <si>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</si>
  <si>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</si>
  <si>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</si>
  <si>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</si>
  <si>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</si>
  <si>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</si>
  <si>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</si>
  <si>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</si>
  <si>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</si>
  <si>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</si>
  <si>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</si>
  <si>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</si>
  <si>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</si>
  <si>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</si>
  <si>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</si>
  <si>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</si>
  <si>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</si>
  <si>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</si>
  <si>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</si>
  <si>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</si>
  <si>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</si>
  <si>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</si>
  <si>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</si>
  <si>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</si>
  <si>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</si>
  <si>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</si>
  <si>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</si>
  <si>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</si>
  <si>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</si>
  <si>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</si>
  <si>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</si>
  <si>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</si>
  <si>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</si>
  <si>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</si>
  <si>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</si>
  <si>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</si>
  <si>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</si>
  <si>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</si>
  <si>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</si>
  <si>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</si>
  <si>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</si>
  <si>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</si>
  <si>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</si>
  <si>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</si>
  <si>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</si>
  <si>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</si>
  <si>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</si>
  <si>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</si>
  <si>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</si>
  <si>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</si>
  <si>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</si>
  <si>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</si>
  <si>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</si>
  <si>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</si>
  <si>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</si>
  <si>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</si>
  <si>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</si>
  <si>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</si>
  <si>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</si>
  <si>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</si>
  <si>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</si>
  <si>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</si>
  <si>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</si>
  <si>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</si>
  <si>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</si>
  <si>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</si>
  <si>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</si>
  <si>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</si>
  <si>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</si>
  <si>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</si>
  <si>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</si>
  <si>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</si>
  <si>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</si>
  <si>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</si>
  <si>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</si>
  <si>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</si>
  <si>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</si>
  <si>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</si>
  <si>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</si>
  <si>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</si>
  <si>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</si>
  <si>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</si>
  <si>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</si>
  <si>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</si>
  <si>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</si>
  <si>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</si>
  <si>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</si>
  <si>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</si>
  <si>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</si>
  <si>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</si>
  <si>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</si>
  <si>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</si>
  <si>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</si>
  <si>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</si>
  <si>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</si>
  <si>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</si>
  <si>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</si>
  <si>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</si>
  <si>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</si>
  <si>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</si>
  <si>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</si>
  <si>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</si>
  <si>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</si>
  <si>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</si>
  <si>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</si>
  <si>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</si>
  <si>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</si>
  <si>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</si>
  <si>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6.2.1</t>
  </si>
  <si>
    <t>მათ შორის გარესაბალანსო ელემენტების საერთო რეზერვი</t>
  </si>
  <si>
    <t>Table 9 (Capital), N39</t>
  </si>
  <si>
    <t>Table 9 (Capital), N10</t>
  </si>
  <si>
    <t>Table 9 (Capital), N15</t>
  </si>
  <si>
    <t>Table 9 (Capital), N37</t>
  </si>
  <si>
    <t>Table 9 (Capital), N2</t>
  </si>
  <si>
    <t>Table 9 (Capital), N3</t>
  </si>
  <si>
    <t>Table 9 (Capital), N5</t>
  </si>
  <si>
    <t>Table 9 (Capital), N6</t>
  </si>
  <si>
    <t>Table 9 (Capital), N5, N8</t>
  </si>
  <si>
    <t>Of which COVID 19 related reserve</t>
  </si>
  <si>
    <t>Of which General Reserve</t>
  </si>
  <si>
    <t>Of which DTA</t>
  </si>
  <si>
    <t>JSC "BasisBank"</t>
  </si>
  <si>
    <t>Zhang Jun</t>
  </si>
  <si>
    <t>David Tsaava</t>
  </si>
  <si>
    <t>www.basisbank.ge</t>
  </si>
  <si>
    <t>Zaiqi Mi</t>
  </si>
  <si>
    <t>Zhou Ning</t>
  </si>
  <si>
    <t>Zaza Robakidze</t>
  </si>
  <si>
    <t>Mia Mi</t>
  </si>
  <si>
    <t>Lia Aslanikashvili</t>
  </si>
  <si>
    <t>David Kakabadze</t>
  </si>
  <si>
    <t>Levan Gardaphkhadze</t>
  </si>
  <si>
    <t>Li Hui</t>
  </si>
  <si>
    <t>George Gabunia</t>
  </si>
  <si>
    <t>Rati Dvaladze</t>
  </si>
  <si>
    <t xml:space="preserve"> "Xinjiang HuaLing Industry &amp; Trade (Group) Co"</t>
  </si>
  <si>
    <t xml:space="preserve">Zaiqi Mi </t>
  </si>
  <si>
    <t>Enhua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</si>
</sst>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0.000%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  <font>
      <b/>
      <sz val="8"/>
      <name val="Arial"/>
      <family val="2"/>
    </font>
    <font>
      <sz val="8"/>
      <color theme="1"/>
      <name val="Times New Roman"/>
      <family val="1"/>
    </font>
    <font>
      <sz val="8"/>
      <name val="MS Sans Serif"/>
      <family val="2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4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6" xfId="0" applyFont="1" applyFill="1" applyBorder="1" applyAlignment="1">
      <alignment horizontal="left"/>
    </xf>
    <xf numFmtId="0" fontId="99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0" fontId="84" fillId="0" borderId="88" xfId="0" applyFont="1" applyFill="1" applyBorder="1" applyAlignment="1">
      <alignment horizontal="left" indent="1"/>
    </xf>
    <xf numFmtId="0" fontId="87" fillId="0" borderId="88" xfId="0" applyFont="1" applyFill="1" applyBorder="1" applyAlignment="1">
      <alignment horizontal="left" indent="1"/>
    </xf>
    <xf numFmtId="169" fontId="9" fillId="37" borderId="104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8" xfId="20964" applyFont="1" applyFill="1" applyBorder="1" applyAlignment="1">
      <alignment vertical="center"/>
    </xf>
    <xf numFmtId="0" fontId="45" fillId="76" borderId="109" xfId="20964" applyFont="1" applyFill="1" applyBorder="1" applyAlignment="1">
      <alignment vertical="center"/>
    </xf>
    <xf numFmtId="0" fontId="45" fillId="76" borderId="106" xfId="20964" applyFont="1" applyFill="1" applyBorder="1" applyAlignment="1">
      <alignment vertical="center"/>
    </xf>
    <xf numFmtId="0" fontId="105" fillId="70" borderId="105" xfId="20964" applyFont="1" applyFill="1" applyBorder="1" applyAlignment="1">
      <alignment horizontal="center" vertical="center"/>
    </xf>
    <xf numFmtId="0" fontId="105" fillId="70" borderId="106" xfId="20964" applyFont="1" applyFill="1" applyBorder="1" applyAlignment="1">
      <alignment horizontal="left" vertical="center" wrapText="1"/>
    </xf>
    <xf numFmtId="164" fontId="105" fillId="0" borderId="107" xfId="7" applyNumberFormat="1" applyFont="1" applyFill="1" applyBorder="1" applyAlignment="1" applyProtection="1">
      <alignment horizontal="right" vertical="center"/>
      <protection locked="0"/>
    </xf>
    <xf numFmtId="0" fontId="104" fillId="77" borderId="107" xfId="20964" applyFont="1" applyFill="1" applyBorder="1" applyAlignment="1">
      <alignment horizontal="center" vertical="center"/>
    </xf>
    <xf numFmtId="0" fontId="104" fillId="77" borderId="109" xfId="20964" applyFont="1" applyFill="1" applyBorder="1" applyAlignment="1">
      <alignment vertical="top" wrapText="1"/>
    </xf>
    <xf numFmtId="164" fontId="45" fillId="76" borderId="106" xfId="7" applyNumberFormat="1" applyFont="1" applyFill="1" applyBorder="1" applyAlignment="1">
      <alignment horizontal="right" vertical="center"/>
    </xf>
    <xf numFmtId="0" fontId="106" fillId="70" borderId="105" xfId="20964" applyFont="1" applyFill="1" applyBorder="1" applyAlignment="1">
      <alignment horizontal="center" vertical="center"/>
    </xf>
    <xf numFmtId="0" fontId="105" fillId="70" borderId="109" xfId="20964" applyFont="1" applyFill="1" applyBorder="1" applyAlignment="1">
      <alignment vertical="center" wrapText="1"/>
    </xf>
    <xf numFmtId="0" fontId="105" fillId="70" borderId="106" xfId="20964" applyFont="1" applyFill="1" applyBorder="1" applyAlignment="1">
      <alignment horizontal="left" vertical="center"/>
    </xf>
    <xf numFmtId="0" fontId="106" fillId="3" borderId="105" xfId="20964" applyFont="1" applyFill="1" applyBorder="1" applyAlignment="1">
      <alignment horizontal="center" vertical="center"/>
    </xf>
    <xf numFmtId="0" fontId="105" fillId="3" borderId="106" xfId="20964" applyFont="1" applyFill="1" applyBorder="1" applyAlignment="1">
      <alignment horizontal="left" vertical="center"/>
    </xf>
    <xf numFmtId="0" fontId="106" fillId="0" borderId="105" xfId="20964" applyFont="1" applyFill="1" applyBorder="1" applyAlignment="1">
      <alignment horizontal="center" vertical="center"/>
    </xf>
    <xf numFmtId="0" fontId="105" fillId="0" borderId="106" xfId="20964" applyFont="1" applyFill="1" applyBorder="1" applyAlignment="1">
      <alignment horizontal="left" vertical="center"/>
    </xf>
    <xf numFmtId="0" fontId="107" fillId="77" borderId="107" xfId="20964" applyFont="1" applyFill="1" applyBorder="1" applyAlignment="1">
      <alignment horizontal="center" vertical="center"/>
    </xf>
    <xf numFmtId="0" fontId="104" fillId="77" borderId="109" xfId="20964" applyFont="1" applyFill="1" applyBorder="1" applyAlignment="1">
      <alignment vertical="center"/>
    </xf>
    <xf numFmtId="164" fontId="105" fillId="77" borderId="107" xfId="7" applyNumberFormat="1" applyFont="1" applyFill="1" applyBorder="1" applyAlignment="1" applyProtection="1">
      <alignment horizontal="right" vertical="center"/>
      <protection locked="0"/>
    </xf>
    <xf numFmtId="0" fontId="104" fillId="76" borderId="108" xfId="20964" applyFont="1" applyFill="1" applyBorder="1" applyAlignment="1">
      <alignment vertical="center"/>
    </xf>
    <xf numFmtId="0" fontId="104" fillId="76" borderId="109" xfId="20964" applyFont="1" applyFill="1" applyBorder="1" applyAlignment="1">
      <alignment vertical="center"/>
    </xf>
    <xf numFmtId="164" fontId="104" fillId="76" borderId="106" xfId="7" applyNumberFormat="1" applyFont="1" applyFill="1" applyBorder="1" applyAlignment="1">
      <alignment horizontal="right" vertical="center"/>
    </xf>
    <xf numFmtId="0" fontId="109" fillId="3" borderId="105" xfId="20964" applyFont="1" applyFill="1" applyBorder="1" applyAlignment="1">
      <alignment horizontal="center" vertical="center"/>
    </xf>
    <xf numFmtId="0" fontId="110" fillId="77" borderId="107" xfId="20964" applyFont="1" applyFill="1" applyBorder="1" applyAlignment="1">
      <alignment horizontal="center" vertical="center"/>
    </xf>
    <xf numFmtId="0" fontId="45" fillId="77" borderId="109" xfId="20964" applyFont="1" applyFill="1" applyBorder="1" applyAlignment="1">
      <alignment vertical="center"/>
    </xf>
    <xf numFmtId="0" fontId="109" fillId="70" borderId="105" xfId="20964" applyFont="1" applyFill="1" applyBorder="1" applyAlignment="1">
      <alignment horizontal="center" vertical="center"/>
    </xf>
    <xf numFmtId="164" fontId="105" fillId="3" borderId="107" xfId="7" applyNumberFormat="1" applyFont="1" applyFill="1" applyBorder="1" applyAlignment="1" applyProtection="1">
      <alignment horizontal="right" vertical="center"/>
      <protection locked="0"/>
    </xf>
    <xf numFmtId="0" fontId="110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6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0" fillId="0" borderId="107" xfId="0" applyFont="1" applyFill="1" applyBorder="1" applyAlignment="1">
      <alignment horizontal="left" vertical="center" wrapText="1"/>
    </xf>
    <xf numFmtId="10" fontId="96" fillId="0" borderId="107" xfId="20962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righ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0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7" fontId="96" fillId="0" borderId="19" xfId="0" applyNumberFormat="1" applyFont="1" applyFill="1" applyBorder="1" applyAlignment="1">
      <alignment horizontal="left" vertical="center" wrapText="1" indent="1"/>
    </xf>
    <xf numFmtId="17" fontId="96" fillId="0" borderId="20" xfId="0" applyNumberFormat="1" applyFont="1" applyFill="1" applyBorder="1" applyAlignment="1">
      <alignment horizontal="left" vertical="center" wrapText="1" indent="1"/>
    </xf>
    <xf numFmtId="193" fontId="96" fillId="0" borderId="107" xfId="0" applyNumberFormat="1" applyFont="1" applyFill="1" applyBorder="1" applyAlignment="1" applyProtection="1">
      <alignment vertical="center" wrapText="1"/>
      <protection locked="0"/>
    </xf>
    <xf numFmtId="193" fontId="3" fillId="0" borderId="107" xfId="0" applyNumberFormat="1" applyFont="1" applyFill="1" applyBorder="1" applyAlignment="1" applyProtection="1">
      <alignment vertical="center" wrapText="1"/>
      <protection locked="0"/>
    </xf>
    <xf numFmtId="193" fontId="3" fillId="0" borderId="89" xfId="0" applyNumberFormat="1" applyFont="1" applyFill="1" applyBorder="1" applyAlignment="1" applyProtection="1">
      <alignment vertical="center" wrapText="1"/>
      <protection locked="0"/>
    </xf>
    <xf numFmtId="193" fontId="96" fillId="0" borderId="107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7" xfId="20962" applyNumberFormat="1" applyFont="1" applyFill="1" applyBorder="1" applyAlignment="1" applyProtection="1">
      <alignment horizontal="right" vertical="center" wrapText="1"/>
      <protection locked="0"/>
    </xf>
    <xf numFmtId="10" fontId="9" fillId="37" borderId="0" xfId="20962" applyNumberFormat="1" applyFont="1" applyFill="1" applyBorder="1"/>
    <xf numFmtId="10" fontId="94" fillId="2" borderId="107" xfId="20962" applyNumberFormat="1" applyFont="1" applyFill="1" applyBorder="1" applyAlignment="1" applyProtection="1">
      <alignment vertical="center"/>
      <protection locked="0"/>
    </xf>
    <xf numFmtId="193" fontId="94" fillId="0" borderId="107" xfId="0" applyNumberFormat="1" applyFont="1" applyFill="1" applyBorder="1" applyAlignment="1" applyProtection="1">
      <alignment vertical="center"/>
      <protection locked="0"/>
    </xf>
    <xf numFmtId="193" fontId="94" fillId="2" borderId="107" xfId="0" applyNumberFormat="1" applyFont="1" applyFill="1" applyBorder="1" applyAlignment="1" applyProtection="1">
      <alignment vertical="center"/>
      <protection locked="0"/>
    </xf>
    <xf numFmtId="193" fontId="94" fillId="2" borderId="89" xfId="0" applyNumberFormat="1" applyFont="1" applyFill="1" applyBorder="1" applyAlignment="1" applyProtection="1">
      <alignment vertical="center"/>
      <protection locked="0"/>
    </xf>
    <xf numFmtId="193" fontId="111" fillId="2" borderId="107" xfId="0" applyNumberFormat="1" applyFont="1" applyFill="1" applyBorder="1" applyAlignment="1" applyProtection="1">
      <alignment vertical="center"/>
      <protection locked="0"/>
    </xf>
    <xf numFmtId="193" fontId="111" fillId="2" borderId="89" xfId="0" applyNumberFormat="1" applyFont="1" applyFill="1" applyBorder="1" applyAlignment="1" applyProtection="1">
      <alignment vertical="center"/>
      <protection locked="0"/>
    </xf>
    <xf numFmtId="9" fontId="94" fillId="0" borderId="25" xfId="20962" applyFont="1" applyFill="1" applyBorder="1" applyAlignment="1" applyProtection="1">
      <alignment vertical="center"/>
      <protection locked="0"/>
    </xf>
    <xf numFmtId="165" fontId="111" fillId="2" borderId="25" xfId="20962" applyNumberFormat="1" applyFont="1" applyFill="1" applyBorder="1" applyAlignment="1" applyProtection="1">
      <alignment vertical="center"/>
      <protection locked="0"/>
    </xf>
    <xf numFmtId="165" fontId="111" fillId="2" borderId="26" xfId="20962" applyNumberFormat="1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right" vertical="center" wrapText="1"/>
    </xf>
    <xf numFmtId="0" fontId="2" fillId="0" borderId="70" xfId="0" applyFont="1" applyBorder="1"/>
    <xf numFmtId="0" fontId="45" fillId="0" borderId="107" xfId="0" applyFont="1" applyFill="1" applyBorder="1" applyAlignment="1">
      <alignment horizontal="center" vertical="center" wrapText="1"/>
    </xf>
    <xf numFmtId="0" fontId="65" fillId="0" borderId="107" xfId="0" applyFont="1" applyFill="1" applyBorder="1" applyAlignment="1">
      <alignment horizontal="left" vertical="center" wrapText="1"/>
    </xf>
    <xf numFmtId="0" fontId="2" fillId="0" borderId="107" xfId="0" applyFont="1" applyBorder="1" applyAlignment="1">
      <alignment vertical="center" wrapText="1"/>
    </xf>
    <xf numFmtId="10" fontId="3" fillId="0" borderId="89" xfId="20962" applyNumberFormat="1" applyFont="1" applyFill="1" applyBorder="1" applyAlignment="1" applyProtection="1">
      <alignment horizontal="right" vertical="center" wrapText="1"/>
      <protection locked="0"/>
    </xf>
    <xf numFmtId="0" fontId="65" fillId="0" borderId="107" xfId="0" applyFont="1" applyFill="1" applyBorder="1" applyAlignment="1">
      <alignment horizontal="center" vertical="center" wrapText="1"/>
    </xf>
    <xf numFmtId="10" fontId="9" fillId="37" borderId="104" xfId="20962" applyNumberFormat="1" applyFont="1" applyFill="1" applyBorder="1"/>
    <xf numFmtId="10" fontId="94" fillId="2" borderId="89" xfId="20962" applyNumberFormat="1" applyFont="1" applyFill="1" applyBorder="1" applyAlignment="1" applyProtection="1">
      <alignment vertical="center"/>
      <protection locked="0"/>
    </xf>
    <xf numFmtId="193" fontId="19" fillId="0" borderId="3" xfId="7" applyNumberFormat="1" applyFont="1" applyFill="1" applyBorder="1" applyAlignment="1" applyProtection="1">
      <alignment horizontal="right"/>
    </xf>
    <xf numFmtId="193" fontId="19" fillId="36" borderId="3" xfId="7" applyNumberFormat="1" applyFont="1" applyFill="1" applyBorder="1" applyAlignment="1" applyProtection="1">
      <alignment horizontal="right"/>
    </xf>
    <xf numFmtId="193" fontId="19" fillId="0" borderId="10" xfId="0" applyNumberFormat="1" applyFont="1" applyFill="1" applyBorder="1" applyAlignment="1" applyProtection="1">
      <alignment horizontal="right"/>
    </xf>
    <xf numFmtId="193" fontId="19" fillId="0" borderId="3" xfId="0" applyNumberFormat="1" applyFont="1" applyFill="1" applyBorder="1" applyAlignment="1" applyProtection="1">
      <alignment horizontal="right"/>
    </xf>
    <xf numFmtId="193" fontId="19" fillId="36" borderId="22" xfId="0" applyNumberFormat="1" applyFont="1" applyFill="1" applyBorder="1" applyAlignment="1" applyProtection="1">
      <alignment horizontal="right"/>
    </xf>
    <xf numFmtId="193" fontId="19" fillId="0" borderId="3" xfId="7" applyNumberFormat="1" applyFont="1" applyFill="1" applyBorder="1" applyAlignment="1" applyProtection="1">
      <alignment horizontal="right"/>
      <protection locked="0"/>
    </xf>
    <xf numFmtId="193" fontId="19" fillId="0" borderId="10" xfId="0" applyNumberFormat="1" applyFont="1" applyFill="1" applyBorder="1" applyAlignment="1" applyProtection="1">
      <alignment horizontal="right"/>
      <protection locked="0"/>
    </xf>
    <xf numFmtId="193" fontId="19" fillId="0" borderId="3" xfId="0" applyNumberFormat="1" applyFont="1" applyFill="1" applyBorder="1" applyAlignment="1" applyProtection="1">
      <alignment horizontal="right"/>
      <protection locked="0"/>
    </xf>
    <xf numFmtId="193" fontId="19" fillId="0" borderId="22" xfId="0" applyNumberFormat="1" applyFont="1" applyFill="1" applyBorder="1" applyAlignment="1" applyProtection="1">
      <alignment horizontal="right"/>
    </xf>
    <xf numFmtId="193" fontId="19" fillId="36" borderId="25" xfId="7" applyNumberFormat="1" applyFont="1" applyFill="1" applyBorder="1" applyAlignment="1" applyProtection="1">
      <alignment horizontal="right"/>
    </xf>
    <xf numFmtId="193" fontId="19" fillId="36" borderId="26" xfId="0" applyNumberFormat="1" applyFont="1" applyFill="1" applyBorder="1" applyAlignment="1" applyProtection="1">
      <alignment horizontal="right"/>
    </xf>
    <xf numFmtId="164" fontId="2" fillId="0" borderId="0" xfId="7" applyNumberFormat="1" applyFont="1"/>
    <xf numFmtId="164" fontId="84" fillId="0" borderId="0" xfId="7" applyNumberFormat="1" applyFont="1"/>
    <xf numFmtId="164" fontId="2" fillId="0" borderId="0" xfId="7" applyNumberFormat="1" applyFont="1" applyBorder="1"/>
    <xf numFmtId="164" fontId="84" fillId="0" borderId="0" xfId="7" applyNumberFormat="1" applyFont="1" applyBorder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>
      <alignment horizontal="center" vertical="center" wrapText="1"/>
    </xf>
    <xf numFmtId="164" fontId="2" fillId="0" borderId="22" xfId="7" applyNumberFormat="1" applyFont="1" applyFill="1" applyBorder="1" applyAlignment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  <protection locked="0"/>
    </xf>
    <xf numFmtId="164" fontId="19" fillId="0" borderId="3" xfId="7" applyNumberFormat="1" applyFont="1" applyFill="1" applyBorder="1" applyAlignment="1" applyProtection="1">
      <alignment horizontal="right"/>
      <protection locked="0"/>
    </xf>
    <xf numFmtId="164" fontId="19" fillId="36" borderId="3" xfId="7" applyNumberFormat="1" applyFont="1" applyFill="1" applyBorder="1" applyAlignment="1" applyProtection="1">
      <alignment horizontal="right"/>
    </xf>
    <xf numFmtId="164" fontId="19" fillId="36" borderId="22" xfId="7" applyNumberFormat="1" applyFont="1" applyFill="1" applyBorder="1" applyAlignment="1" applyProtection="1">
      <alignment horizontal="right"/>
    </xf>
    <xf numFmtId="164" fontId="19" fillId="36" borderId="3" xfId="7" applyNumberFormat="1" applyFont="1" applyFill="1" applyBorder="1" applyAlignment="1">
      <alignment horizontal="right"/>
    </xf>
    <xf numFmtId="164" fontId="19" fillId="3" borderId="3" xfId="7" applyNumberFormat="1" applyFont="1" applyFill="1" applyBorder="1" applyAlignment="1" applyProtection="1">
      <alignment horizontal="right"/>
      <protection locked="0"/>
    </xf>
    <xf numFmtId="164" fontId="19" fillId="3" borderId="3" xfId="7" applyNumberFormat="1" applyFont="1" applyFill="1" applyBorder="1" applyAlignment="1" applyProtection="1">
      <alignment horizontal="right"/>
    </xf>
    <xf numFmtId="164" fontId="19" fillId="3" borderId="22" xfId="7" applyNumberFormat="1" applyFont="1" applyFill="1" applyBorder="1" applyAlignment="1" applyProtection="1">
      <alignment horizontal="right"/>
    </xf>
    <xf numFmtId="164" fontId="112" fillId="0" borderId="3" xfId="7" applyNumberFormat="1" applyFont="1" applyFill="1" applyBorder="1" applyAlignment="1">
      <alignment horizontal="center"/>
    </xf>
    <xf numFmtId="164" fontId="112" fillId="3" borderId="3" xfId="7" applyNumberFormat="1" applyFont="1" applyFill="1" applyBorder="1" applyAlignment="1">
      <alignment horizontal="center"/>
    </xf>
    <xf numFmtId="164" fontId="19" fillId="0" borderId="3" xfId="7" applyNumberFormat="1" applyFont="1" applyFill="1" applyBorder="1" applyAlignment="1" applyProtection="1">
      <alignment horizontal="right" vertical="center"/>
      <protection locked="0"/>
    </xf>
    <xf numFmtId="164" fontId="19" fillId="36" borderId="25" xfId="7" applyNumberFormat="1" applyFont="1" applyFill="1" applyBorder="1" applyAlignment="1">
      <alignment horizontal="right"/>
    </xf>
    <xf numFmtId="164" fontId="19" fillId="36" borderId="25" xfId="7" applyNumberFormat="1" applyFont="1" applyFill="1" applyBorder="1" applyAlignment="1" applyProtection="1">
      <alignment horizontal="right"/>
    </xf>
    <xf numFmtId="164" fontId="19" fillId="36" borderId="26" xfId="7" applyNumberFormat="1" applyFont="1" applyFill="1" applyBorder="1" applyAlignment="1" applyProtection="1">
      <alignment horizontal="right"/>
    </xf>
    <xf numFmtId="164" fontId="19" fillId="0" borderId="3" xfId="7" applyNumberFormat="1" applyFont="1" applyFill="1" applyBorder="1" applyAlignment="1" applyProtection="1">
      <alignment horizontal="right"/>
    </xf>
    <xf numFmtId="3" fontId="113" fillId="36" borderId="107" xfId="0" applyNumberFormat="1" applyFont="1" applyFill="1" applyBorder="1" applyAlignment="1">
      <alignment vertical="center" wrapText="1"/>
    </xf>
    <xf numFmtId="3" fontId="113" fillId="36" borderId="89" xfId="0" applyNumberFormat="1" applyFont="1" applyFill="1" applyBorder="1" applyAlignment="1">
      <alignment vertical="center" wrapText="1"/>
    </xf>
    <xf numFmtId="3" fontId="113" fillId="0" borderId="107" xfId="0" applyNumberFormat="1" applyFont="1" applyBorder="1" applyAlignment="1">
      <alignment vertical="center" wrapText="1"/>
    </xf>
    <xf numFmtId="3" fontId="113" fillId="0" borderId="89" xfId="0" applyNumberFormat="1" applyFont="1" applyBorder="1" applyAlignment="1">
      <alignment vertical="center" wrapText="1"/>
    </xf>
    <xf numFmtId="3" fontId="113" fillId="0" borderId="107" xfId="0" applyNumberFormat="1" applyFont="1" applyFill="1" applyBorder="1" applyAlignment="1">
      <alignment vertical="center" wrapText="1"/>
    </xf>
    <xf numFmtId="3" fontId="113" fillId="0" borderId="89" xfId="0" applyNumberFormat="1" applyFont="1" applyFill="1" applyBorder="1" applyAlignment="1">
      <alignment vertical="center" wrapText="1"/>
    </xf>
    <xf numFmtId="3" fontId="113" fillId="36" borderId="25" xfId="0" applyNumberFormat="1" applyFont="1" applyFill="1" applyBorder="1" applyAlignment="1">
      <alignment vertical="center" wrapText="1"/>
    </xf>
    <xf numFmtId="3" fontId="113" fillId="36" borderId="26" xfId="0" applyNumberFormat="1" applyFont="1" applyFill="1" applyBorder="1" applyAlignment="1">
      <alignment vertical="center" wrapText="1"/>
    </xf>
    <xf numFmtId="179" fontId="103" fillId="0" borderId="19" xfId="0" applyNumberFormat="1" applyFont="1" applyBorder="1" applyAlignment="1">
      <alignment horizontal="center" vertical="center" wrapText="1"/>
    </xf>
    <xf numFmtId="179" fontId="103" fillId="0" borderId="20" xfId="0" applyNumberFormat="1" applyFont="1" applyBorder="1" applyAlignment="1">
      <alignment horizontal="center" vertical="center" wrapText="1"/>
    </xf>
    <xf numFmtId="0" fontId="84" fillId="0" borderId="107" xfId="0" applyFont="1" applyBorder="1" applyAlignment="1">
      <alignment vertical="center" wrapText="1"/>
    </xf>
    <xf numFmtId="14" fontId="2" fillId="3" borderId="107" xfId="8" quotePrefix="1" applyNumberFormat="1" applyFont="1" applyFill="1" applyBorder="1" applyAlignment="1" applyProtection="1">
      <alignment horizontal="left"/>
      <protection locked="0"/>
    </xf>
    <xf numFmtId="193" fontId="84" fillId="0" borderId="88" xfId="0" applyNumberFormat="1" applyFont="1" applyFill="1" applyBorder="1" applyAlignment="1">
      <alignment horizontal="right" vertical="center"/>
    </xf>
    <xf numFmtId="193" fontId="84" fillId="0" borderId="89" xfId="0" applyNumberFormat="1" applyFont="1" applyFill="1" applyBorder="1" applyAlignment="1">
      <alignment horizontal="right" vertical="center"/>
    </xf>
    <xf numFmtId="193" fontId="87" fillId="0" borderId="88" xfId="0" applyNumberFormat="1" applyFont="1" applyFill="1" applyBorder="1" applyAlignment="1">
      <alignment horizontal="right" vertical="center"/>
    </xf>
    <xf numFmtId="193" fontId="86" fillId="36" borderId="25" xfId="0" applyNumberFormat="1" applyFont="1" applyFill="1" applyBorder="1" applyAlignment="1">
      <alignment horizontal="right" vertical="center"/>
    </xf>
    <xf numFmtId="193" fontId="86" fillId="36" borderId="26" xfId="0" applyNumberFormat="1" applyFont="1" applyFill="1" applyBorder="1" applyAlignment="1">
      <alignment horizontal="right" vertical="center"/>
    </xf>
    <xf numFmtId="193" fontId="88" fillId="36" borderId="20" xfId="0" applyNumberFormat="1" applyFont="1" applyFill="1" applyBorder="1" applyAlignment="1">
      <alignment horizontal="center" vertical="center"/>
    </xf>
    <xf numFmtId="193" fontId="88" fillId="0" borderId="22" xfId="0" applyNumberFormat="1" applyFont="1" applyBorder="1" applyAlignment="1"/>
    <xf numFmtId="193" fontId="88" fillId="0" borderId="22" xfId="0" applyNumberFormat="1" applyFont="1" applyBorder="1" applyAlignment="1">
      <alignment wrapText="1"/>
    </xf>
    <xf numFmtId="193" fontId="88" fillId="36" borderId="22" xfId="0" applyNumberFormat="1" applyFont="1" applyFill="1" applyBorder="1" applyAlignment="1">
      <alignment horizontal="center" vertical="center" wrapText="1"/>
    </xf>
    <xf numFmtId="193" fontId="88" fillId="36" borderId="26" xfId="0" applyNumberFormat="1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right" wrapText="1"/>
    </xf>
    <xf numFmtId="0" fontId="84" fillId="0" borderId="11" xfId="0" applyFont="1" applyBorder="1" applyAlignment="1">
      <alignment horizontal="right" wrapText="1"/>
    </xf>
    <xf numFmtId="9" fontId="3" fillId="0" borderId="102" xfId="20962" applyFont="1" applyFill="1" applyBorder="1" applyAlignment="1">
      <alignment vertical="center"/>
    </xf>
    <xf numFmtId="9" fontId="3" fillId="0" borderId="103" xfId="20962" applyFont="1" applyFill="1" applyBorder="1" applyAlignment="1">
      <alignment vertical="center"/>
    </xf>
    <xf numFmtId="169" fontId="114" fillId="37" borderId="0" xfId="20" applyFont="1" applyBorder="1"/>
    <xf numFmtId="164" fontId="97" fillId="0" borderId="93" xfId="7" applyNumberFormat="1" applyFont="1" applyFill="1" applyBorder="1" applyAlignment="1">
      <alignment vertical="center"/>
    </xf>
    <xf numFmtId="164" fontId="97" fillId="0" borderId="71" xfId="7" applyNumberFormat="1" applyFont="1" applyFill="1" applyBorder="1" applyAlignment="1">
      <alignment vertical="center"/>
    </xf>
    <xf numFmtId="0" fontId="97" fillId="3" borderId="91" xfId="0" applyFont="1" applyFill="1" applyBorder="1" applyAlignment="1">
      <alignment vertical="center"/>
    </xf>
    <xf numFmtId="164" fontId="97" fillId="3" borderId="91" xfId="7" applyNumberFormat="1" applyFont="1" applyFill="1" applyBorder="1" applyAlignment="1">
      <alignment vertical="center"/>
    </xf>
    <xf numFmtId="164" fontId="97" fillId="3" borderId="92" xfId="7" applyNumberFormat="1" applyFont="1" applyFill="1" applyBorder="1" applyAlignment="1">
      <alignment vertical="center"/>
    </xf>
    <xf numFmtId="164" fontId="97" fillId="0" borderId="88" xfId="7" applyNumberFormat="1" applyFont="1" applyFill="1" applyBorder="1" applyAlignment="1">
      <alignment vertical="center"/>
    </xf>
    <xf numFmtId="164" fontId="97" fillId="0" borderId="94" xfId="7" applyNumberFormat="1" applyFont="1" applyFill="1" applyBorder="1" applyAlignment="1">
      <alignment vertical="center"/>
    </xf>
    <xf numFmtId="164" fontId="97" fillId="0" borderId="89" xfId="7" applyNumberFormat="1" applyFont="1" applyFill="1" applyBorder="1" applyAlignment="1">
      <alignment vertical="center"/>
    </xf>
    <xf numFmtId="164" fontId="97" fillId="0" borderId="25" xfId="7" applyNumberFormat="1" applyFont="1" applyFill="1" applyBorder="1" applyAlignment="1">
      <alignment vertical="center"/>
    </xf>
    <xf numFmtId="164" fontId="97" fillId="0" borderId="27" xfId="7" applyNumberFormat="1" applyFont="1" applyFill="1" applyBorder="1" applyAlignment="1">
      <alignment vertical="center"/>
    </xf>
    <xf numFmtId="164" fontId="97" fillId="0" borderId="26" xfId="7" applyNumberFormat="1" applyFont="1" applyFill="1" applyBorder="1" applyAlignment="1">
      <alignment vertical="center"/>
    </xf>
    <xf numFmtId="0" fontId="97" fillId="3" borderId="0" xfId="0" applyFont="1" applyFill="1" applyBorder="1" applyAlignment="1">
      <alignment vertical="center"/>
    </xf>
    <xf numFmtId="169" fontId="114" fillId="37" borderId="59" xfId="20" applyFont="1" applyBorder="1"/>
    <xf numFmtId="169" fontId="114" fillId="37" borderId="27" xfId="20" applyFont="1" applyBorder="1"/>
    <xf numFmtId="169" fontId="114" fillId="37" borderId="97" xfId="20" applyFont="1" applyBorder="1"/>
    <xf numFmtId="169" fontId="114" fillId="37" borderId="28" xfId="20" applyFont="1" applyBorder="1"/>
    <xf numFmtId="164" fontId="97" fillId="0" borderId="29" xfId="7" applyNumberFormat="1" applyFont="1" applyFill="1" applyBorder="1" applyAlignment="1">
      <alignment vertical="center"/>
    </xf>
    <xf numFmtId="164" fontId="97" fillId="0" borderId="20" xfId="7" applyNumberFormat="1" applyFont="1" applyFill="1" applyBorder="1" applyAlignment="1">
      <alignment vertical="center"/>
    </xf>
    <xf numFmtId="164" fontId="97" fillId="0" borderId="98" xfId="7" applyNumberFormat="1" applyFont="1" applyFill="1" applyBorder="1" applyAlignment="1">
      <alignment vertical="center"/>
    </xf>
    <xf numFmtId="164" fontId="97" fillId="0" borderId="99" xfId="7" applyNumberFormat="1" applyFont="1" applyFill="1" applyBorder="1" applyAlignment="1">
      <alignment vertical="center"/>
    </xf>
    <xf numFmtId="9" fontId="105" fillId="0" borderId="107" xfId="20962" applyFont="1" applyFill="1" applyBorder="1" applyAlignment="1" applyProtection="1">
      <alignment horizontal="right" vertical="center"/>
      <protection locked="0"/>
    </xf>
    <xf numFmtId="194" fontId="84" fillId="0" borderId="23" xfId="20962" applyNumberFormat="1" applyFont="1" applyBorder="1" applyAlignment="1"/>
    <xf numFmtId="194" fontId="84" fillId="0" borderId="42" xfId="20962" applyNumberFormat="1" applyFont="1" applyBorder="1" applyAlignment="1"/>
    <xf numFmtId="14" fontId="2" fillId="0" borderId="0" xfId="0" applyNumberFormat="1" applyFont="1"/>
    <xf numFmtId="0" fontId="93" fillId="0" borderId="73" xfId="0" applyFont="1" applyBorder="1" applyAlignment="1">
      <alignment horizontal="left" wrapText="1"/>
    </xf>
    <xf numFmtId="0" fontId="93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2" fillId="0" borderId="108" xfId="0" applyFont="1" applyBorder="1" applyAlignment="1">
      <alignment horizontal="left" wrapText="1"/>
    </xf>
    <xf numFmtId="0" fontId="2" fillId="0" borderId="92" xfId="0" applyFont="1" applyBorder="1" applyAlignment="1">
      <alignment horizontal="left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9" xfId="13" applyFont="1" applyFill="1" applyBorder="1" applyAlignment="1" applyProtection="1">
      <alignment horizontal="center" vertical="center" wrapText="1"/>
      <protection locked="0"/>
    </xf>
    <xf numFmtId="0" fontId="98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97" fillId="0" borderId="66" xfId="0" applyFont="1" applyFill="1" applyBorder="1" applyAlignment="1">
      <alignment horizontal="center" vertical="center" wrapText="1"/>
    </xf>
    <xf numFmtId="0" fontId="97" fillId="0" borderId="59" xfId="0" applyFont="1" applyFill="1" applyBorder="1" applyAlignment="1">
      <alignment horizontal="center" vertical="center" wrapText="1"/>
    </xf>
    <xf numFmtId="0" fontId="97" fillId="0" borderId="85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D22" sqref="D2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70"/>
      <c r="B1" s="218" t="s">
        <v>345</v>
      </c>
      <c r="C1" s="170"/>
    </row>
    <row r="2" spans="1:3">
      <c r="A2" s="219">
        <v>1</v>
      </c>
      <c r="B2" s="345" t="s">
        <v>346</v>
      </c>
      <c r="C2" s="79" t="s">
        <v>502</v>
      </c>
    </row>
    <row r="3" spans="1:3">
      <c r="A3" s="219">
        <v>2</v>
      </c>
      <c r="B3" s="346" t="s">
        <v>342</v>
      </c>
      <c r="C3" s="79" t="s">
        <v>503</v>
      </c>
    </row>
    <row r="4" spans="1:3">
      <c r="A4" s="219">
        <v>3</v>
      </c>
      <c r="B4" s="347" t="s">
        <v>347</v>
      </c>
      <c r="C4" s="79" t="s">
        <v>504</v>
      </c>
    </row>
    <row r="5" spans="1:3">
      <c r="A5" s="220">
        <v>4</v>
      </c>
      <c r="B5" s="348" t="s">
        <v>343</v>
      </c>
      <c r="C5" s="79" t="s">
        <v>505</v>
      </c>
    </row>
    <row r="6" spans="1:3" s="221" customFormat="1" ht="45.75" customHeight="1">
      <c r="A6" s="525" t="s">
        <v>421</v>
      </c>
      <c r="B6" s="526"/>
      <c r="C6" s="526"/>
    </row>
    <row r="7" spans="1:3" ht="15">
      <c r="A7" s="222" t="s">
        <v>29</v>
      </c>
      <c r="B7" s="218" t="s">
        <v>344</v>
      </c>
    </row>
    <row r="8" spans="1:3">
      <c r="A8" s="170">
        <v>1</v>
      </c>
      <c r="B8" s="257" t="s">
        <v>20</v>
      </c>
    </row>
    <row r="9" spans="1:3">
      <c r="A9" s="170">
        <v>2</v>
      </c>
      <c r="B9" s="258" t="s">
        <v>21</v>
      </c>
    </row>
    <row r="10" spans="1:3">
      <c r="A10" s="170">
        <v>3</v>
      </c>
      <c r="B10" s="258" t="s">
        <v>22</v>
      </c>
    </row>
    <row r="11" spans="1:3">
      <c r="A11" s="170">
        <v>4</v>
      </c>
      <c r="B11" s="258" t="s">
        <v>23</v>
      </c>
      <c r="C11" s="84"/>
    </row>
    <row r="12" spans="1:3">
      <c r="A12" s="170">
        <v>5</v>
      </c>
      <c r="B12" s="258" t="s">
        <v>24</v>
      </c>
    </row>
    <row r="13" spans="1:3">
      <c r="A13" s="170">
        <v>6</v>
      </c>
      <c r="B13" s="259" t="s">
        <v>354</v>
      </c>
    </row>
    <row r="14" spans="1:3">
      <c r="A14" s="170">
        <v>7</v>
      </c>
      <c r="B14" s="258" t="s">
        <v>348</v>
      </c>
    </row>
    <row r="15" spans="1:3">
      <c r="A15" s="170">
        <v>8</v>
      </c>
      <c r="B15" s="258" t="s">
        <v>349</v>
      </c>
    </row>
    <row r="16" spans="1:3">
      <c r="A16" s="170">
        <v>9</v>
      </c>
      <c r="B16" s="258" t="s">
        <v>25</v>
      </c>
    </row>
    <row r="17" spans="1:2">
      <c r="A17" s="344" t="s">
        <v>420</v>
      </c>
      <c r="B17" s="343" t="s">
        <v>407</v>
      </c>
    </row>
    <row r="18" spans="1:2">
      <c r="A18" s="170">
        <v>10</v>
      </c>
      <c r="B18" s="258" t="s">
        <v>26</v>
      </c>
    </row>
    <row r="19" spans="1:2">
      <c r="A19" s="170">
        <v>11</v>
      </c>
      <c r="B19" s="259" t="s">
        <v>350</v>
      </c>
    </row>
    <row r="20" spans="1:2">
      <c r="A20" s="170">
        <v>12</v>
      </c>
      <c r="B20" s="259" t="s">
        <v>27</v>
      </c>
    </row>
    <row r="21" spans="1:2">
      <c r="A21" s="406">
        <v>13</v>
      </c>
      <c r="B21" s="407" t="s">
        <v>351</v>
      </c>
    </row>
    <row r="22" spans="1:2">
      <c r="A22" s="406">
        <v>14</v>
      </c>
      <c r="B22" s="408" t="s">
        <v>378</v>
      </c>
    </row>
    <row r="23" spans="1:2">
      <c r="A23" s="409">
        <v>15</v>
      </c>
      <c r="B23" s="410" t="s">
        <v>28</v>
      </c>
    </row>
    <row r="24" spans="1:2">
      <c r="A24" s="409">
        <v>15.1</v>
      </c>
      <c r="B24" s="411" t="s">
        <v>434</v>
      </c>
    </row>
    <row r="25" spans="1:2">
      <c r="A25" s="87"/>
      <c r="B25" s="13"/>
    </row>
    <row r="26" spans="1:2">
      <c r="A26" s="87"/>
      <c r="B26" s="13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87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"BasisBank"</v>
      </c>
    </row>
    <row r="2" spans="1:3" s="74" customFormat="1" ht="15.75" customHeight="1">
      <c r="A2" s="74" t="s">
        <v>31</v>
      </c>
      <c r="B2" s="524">
        <v>44196</v>
      </c>
    </row>
    <row r="3" spans="1:3" s="74" customFormat="1" ht="15.75" customHeight="1"/>
    <row r="4" spans="1:3" ht="13.5" thickBot="1">
      <c r="A4" s="87" t="s">
        <v>247</v>
      </c>
      <c r="B4" s="151" t="s">
        <v>246</v>
      </c>
    </row>
    <row r="5" spans="1:3">
      <c r="A5" s="88" t="s">
        <v>6</v>
      </c>
      <c r="B5" s="89"/>
      <c r="C5" s="90" t="s">
        <v>73</v>
      </c>
    </row>
    <row r="6" spans="1:3">
      <c r="A6" s="91">
        <v>1</v>
      </c>
      <c r="B6" s="92" t="s">
        <v>245</v>
      </c>
      <c r="C6" s="93">
        <v>246539125.66</v>
      </c>
    </row>
    <row r="7" spans="1:3">
      <c r="A7" s="91">
        <v>2</v>
      </c>
      <c r="B7" s="94" t="s">
        <v>244</v>
      </c>
      <c r="C7" s="95">
        <v>16181147</v>
      </c>
    </row>
    <row r="8" spans="1:3">
      <c r="A8" s="91">
        <v>3</v>
      </c>
      <c r="B8" s="96" t="s">
        <v>243</v>
      </c>
      <c r="C8" s="95">
        <v>76412652.799999997</v>
      </c>
    </row>
    <row r="9" spans="1:3">
      <c r="A9" s="91">
        <v>4</v>
      </c>
      <c r="B9" s="96" t="s">
        <v>242</v>
      </c>
      <c r="C9" s="95">
        <v>0</v>
      </c>
    </row>
    <row r="10" spans="1:3">
      <c r="A10" s="91">
        <v>5</v>
      </c>
      <c r="B10" s="96" t="s">
        <v>241</v>
      </c>
      <c r="C10" s="95">
        <v>147972979.21000001</v>
      </c>
    </row>
    <row r="11" spans="1:3">
      <c r="A11" s="91">
        <v>6</v>
      </c>
      <c r="B11" s="97" t="s">
        <v>240</v>
      </c>
      <c r="C11" s="95">
        <v>5972346.6500000004</v>
      </c>
    </row>
    <row r="12" spans="1:3" s="63" customFormat="1">
      <c r="A12" s="91">
        <v>7</v>
      </c>
      <c r="B12" s="92" t="s">
        <v>239</v>
      </c>
      <c r="C12" s="98">
        <v>14423711.33</v>
      </c>
    </row>
    <row r="13" spans="1:3" s="63" customFormat="1">
      <c r="A13" s="91">
        <v>8</v>
      </c>
      <c r="B13" s="99" t="s">
        <v>238</v>
      </c>
      <c r="C13" s="100">
        <v>9513350.1799999997</v>
      </c>
    </row>
    <row r="14" spans="1:3" s="63" customFormat="1" ht="25.5">
      <c r="A14" s="91">
        <v>9</v>
      </c>
      <c r="B14" s="101" t="s">
        <v>237</v>
      </c>
      <c r="C14" s="100">
        <v>0</v>
      </c>
    </row>
    <row r="15" spans="1:3" s="63" customFormat="1">
      <c r="A15" s="91">
        <v>10</v>
      </c>
      <c r="B15" s="102" t="s">
        <v>236</v>
      </c>
      <c r="C15" s="100">
        <v>3795246.15</v>
      </c>
    </row>
    <row r="16" spans="1:3" s="63" customFormat="1">
      <c r="A16" s="91">
        <v>11</v>
      </c>
      <c r="B16" s="103" t="s">
        <v>235</v>
      </c>
      <c r="C16" s="100">
        <v>0</v>
      </c>
    </row>
    <row r="17" spans="1:3" s="63" customFormat="1">
      <c r="A17" s="91">
        <v>12</v>
      </c>
      <c r="B17" s="102" t="s">
        <v>234</v>
      </c>
      <c r="C17" s="100">
        <v>0</v>
      </c>
    </row>
    <row r="18" spans="1:3" s="63" customFormat="1">
      <c r="A18" s="91">
        <v>13</v>
      </c>
      <c r="B18" s="102" t="s">
        <v>233</v>
      </c>
      <c r="C18" s="100">
        <v>0</v>
      </c>
    </row>
    <row r="19" spans="1:3" s="63" customFormat="1">
      <c r="A19" s="91">
        <v>14</v>
      </c>
      <c r="B19" s="102" t="s">
        <v>232</v>
      </c>
      <c r="C19" s="100">
        <v>0</v>
      </c>
    </row>
    <row r="20" spans="1:3" s="63" customFormat="1">
      <c r="A20" s="91">
        <v>15</v>
      </c>
      <c r="B20" s="102" t="s">
        <v>231</v>
      </c>
      <c r="C20" s="100">
        <v>1115115</v>
      </c>
    </row>
    <row r="21" spans="1:3" s="63" customFormat="1" ht="25.5">
      <c r="A21" s="91">
        <v>16</v>
      </c>
      <c r="B21" s="101" t="s">
        <v>230</v>
      </c>
      <c r="C21" s="100">
        <v>0</v>
      </c>
    </row>
    <row r="22" spans="1:3" s="63" customFormat="1">
      <c r="A22" s="91">
        <v>17</v>
      </c>
      <c r="B22" s="104" t="s">
        <v>229</v>
      </c>
      <c r="C22" s="100">
        <v>0</v>
      </c>
    </row>
    <row r="23" spans="1:3" s="63" customFormat="1">
      <c r="A23" s="91">
        <v>18</v>
      </c>
      <c r="B23" s="101" t="s">
        <v>228</v>
      </c>
      <c r="C23" s="100">
        <v>0</v>
      </c>
    </row>
    <row r="24" spans="1:3" s="63" customFormat="1" ht="25.5">
      <c r="A24" s="91">
        <v>19</v>
      </c>
      <c r="B24" s="101" t="s">
        <v>205</v>
      </c>
      <c r="C24" s="100">
        <v>0</v>
      </c>
    </row>
    <row r="25" spans="1:3" s="63" customFormat="1">
      <c r="A25" s="91">
        <v>20</v>
      </c>
      <c r="B25" s="105" t="s">
        <v>227</v>
      </c>
      <c r="C25" s="100">
        <v>0</v>
      </c>
    </row>
    <row r="26" spans="1:3" s="63" customFormat="1">
      <c r="A26" s="91">
        <v>21</v>
      </c>
      <c r="B26" s="105" t="s">
        <v>226</v>
      </c>
      <c r="C26" s="100">
        <v>0</v>
      </c>
    </row>
    <row r="27" spans="1:3" s="63" customFormat="1">
      <c r="A27" s="91">
        <v>22</v>
      </c>
      <c r="B27" s="105" t="s">
        <v>225</v>
      </c>
      <c r="C27" s="100">
        <v>0</v>
      </c>
    </row>
    <row r="28" spans="1:3" s="63" customFormat="1">
      <c r="A28" s="91">
        <v>23</v>
      </c>
      <c r="B28" s="106" t="s">
        <v>224</v>
      </c>
      <c r="C28" s="98">
        <v>232115414.32999998</v>
      </c>
    </row>
    <row r="29" spans="1:3" s="63" customFormat="1">
      <c r="A29" s="107"/>
      <c r="B29" s="108"/>
      <c r="C29" s="100"/>
    </row>
    <row r="30" spans="1:3" s="63" customFormat="1">
      <c r="A30" s="107">
        <v>24</v>
      </c>
      <c r="B30" s="106" t="s">
        <v>223</v>
      </c>
      <c r="C30" s="98">
        <v>0</v>
      </c>
    </row>
    <row r="31" spans="1:3" s="63" customFormat="1">
      <c r="A31" s="107">
        <v>25</v>
      </c>
      <c r="B31" s="96" t="s">
        <v>222</v>
      </c>
      <c r="C31" s="109">
        <v>0</v>
      </c>
    </row>
    <row r="32" spans="1:3" s="63" customFormat="1">
      <c r="A32" s="107">
        <v>26</v>
      </c>
      <c r="B32" s="110" t="s">
        <v>303</v>
      </c>
      <c r="C32" s="100"/>
    </row>
    <row r="33" spans="1:3" s="63" customFormat="1">
      <c r="A33" s="107">
        <v>27</v>
      </c>
      <c r="B33" s="110" t="s">
        <v>221</v>
      </c>
      <c r="C33" s="100"/>
    </row>
    <row r="34" spans="1:3" s="63" customFormat="1">
      <c r="A34" s="107">
        <v>28</v>
      </c>
      <c r="B34" s="96" t="s">
        <v>220</v>
      </c>
      <c r="C34" s="100"/>
    </row>
    <row r="35" spans="1:3" s="63" customFormat="1">
      <c r="A35" s="107">
        <v>29</v>
      </c>
      <c r="B35" s="106" t="s">
        <v>219</v>
      </c>
      <c r="C35" s="98">
        <v>0</v>
      </c>
    </row>
    <row r="36" spans="1:3" s="63" customFormat="1">
      <c r="A36" s="107">
        <v>30</v>
      </c>
      <c r="B36" s="101" t="s">
        <v>218</v>
      </c>
      <c r="C36" s="100"/>
    </row>
    <row r="37" spans="1:3" s="63" customFormat="1">
      <c r="A37" s="107">
        <v>31</v>
      </c>
      <c r="B37" s="102" t="s">
        <v>217</v>
      </c>
      <c r="C37" s="100"/>
    </row>
    <row r="38" spans="1:3" s="63" customFormat="1" ht="25.5">
      <c r="A38" s="107">
        <v>32</v>
      </c>
      <c r="B38" s="101" t="s">
        <v>216</v>
      </c>
      <c r="C38" s="100"/>
    </row>
    <row r="39" spans="1:3" s="63" customFormat="1" ht="25.5">
      <c r="A39" s="107">
        <v>33</v>
      </c>
      <c r="B39" s="101" t="s">
        <v>205</v>
      </c>
      <c r="C39" s="100"/>
    </row>
    <row r="40" spans="1:3" s="63" customFormat="1">
      <c r="A40" s="107">
        <v>34</v>
      </c>
      <c r="B40" s="105" t="s">
        <v>215</v>
      </c>
      <c r="C40" s="100"/>
    </row>
    <row r="41" spans="1:3" s="63" customFormat="1">
      <c r="A41" s="107">
        <v>35</v>
      </c>
      <c r="B41" s="106" t="s">
        <v>214</v>
      </c>
      <c r="C41" s="98">
        <v>0</v>
      </c>
    </row>
    <row r="42" spans="1:3" s="63" customFormat="1">
      <c r="A42" s="107"/>
      <c r="B42" s="108"/>
      <c r="C42" s="100"/>
    </row>
    <row r="43" spans="1:3" s="63" customFormat="1">
      <c r="A43" s="107">
        <v>36</v>
      </c>
      <c r="B43" s="111" t="s">
        <v>213</v>
      </c>
      <c r="C43" s="98">
        <v>33368453.4688932</v>
      </c>
    </row>
    <row r="44" spans="1:3" s="63" customFormat="1">
      <c r="A44" s="107">
        <v>37</v>
      </c>
      <c r="B44" s="96" t="s">
        <v>212</v>
      </c>
      <c r="C44" s="100">
        <v>16055340</v>
      </c>
    </row>
    <row r="45" spans="1:3" s="63" customFormat="1">
      <c r="A45" s="107">
        <v>38</v>
      </c>
      <c r="B45" s="96" t="s">
        <v>211</v>
      </c>
      <c r="C45" s="100">
        <v>0</v>
      </c>
    </row>
    <row r="46" spans="1:3" s="63" customFormat="1">
      <c r="A46" s="107">
        <v>39</v>
      </c>
      <c r="B46" s="96" t="s">
        <v>210</v>
      </c>
      <c r="C46" s="100">
        <v>17313113.4688932</v>
      </c>
    </row>
    <row r="47" spans="1:3" s="63" customFormat="1">
      <c r="A47" s="107">
        <v>40</v>
      </c>
      <c r="B47" s="111" t="s">
        <v>209</v>
      </c>
      <c r="C47" s="98">
        <v>0</v>
      </c>
    </row>
    <row r="48" spans="1:3" s="63" customFormat="1">
      <c r="A48" s="107">
        <v>41</v>
      </c>
      <c r="B48" s="101" t="s">
        <v>208</v>
      </c>
      <c r="C48" s="100"/>
    </row>
    <row r="49" spans="1:3" s="63" customFormat="1">
      <c r="A49" s="107">
        <v>42</v>
      </c>
      <c r="B49" s="102" t="s">
        <v>207</v>
      </c>
      <c r="C49" s="100"/>
    </row>
    <row r="50" spans="1:3" s="63" customFormat="1">
      <c r="A50" s="107">
        <v>43</v>
      </c>
      <c r="B50" s="101" t="s">
        <v>206</v>
      </c>
      <c r="C50" s="100"/>
    </row>
    <row r="51" spans="1:3" s="63" customFormat="1" ht="25.5">
      <c r="A51" s="107">
        <v>44</v>
      </c>
      <c r="B51" s="101" t="s">
        <v>205</v>
      </c>
      <c r="C51" s="100"/>
    </row>
    <row r="52" spans="1:3" s="63" customFormat="1" ht="13.5" thickBot="1">
      <c r="A52" s="112">
        <v>45</v>
      </c>
      <c r="B52" s="113" t="s">
        <v>204</v>
      </c>
      <c r="C52" s="114">
        <v>33368453.4688932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H29" sqref="H29"/>
    </sheetView>
  </sheetViews>
  <sheetFormatPr defaultColWidth="9.140625" defaultRowHeight="12.75"/>
  <cols>
    <col min="1" max="1" width="9.42578125" style="273" bestFit="1" customWidth="1"/>
    <col min="2" max="2" width="59" style="273" customWidth="1"/>
    <col min="3" max="3" width="16.7109375" style="273" bestFit="1" customWidth="1"/>
    <col min="4" max="4" width="13.28515625" style="273" bestFit="1" customWidth="1"/>
    <col min="5" max="16384" width="9.140625" style="273"/>
  </cols>
  <sheetData>
    <row r="1" spans="1:4" ht="15">
      <c r="A1" s="328" t="s">
        <v>30</v>
      </c>
      <c r="B1" s="329" t="str">
        <f>'Info '!C2</f>
        <v>JSC "BasisBank"</v>
      </c>
    </row>
    <row r="2" spans="1:4" s="240" customFormat="1" ht="15.75" customHeight="1">
      <c r="A2" s="240" t="s">
        <v>31</v>
      </c>
      <c r="B2" s="524">
        <v>44196</v>
      </c>
    </row>
    <row r="3" spans="1:4" s="240" customFormat="1" ht="15.75" customHeight="1"/>
    <row r="4" spans="1:4" ht="13.5" thickBot="1">
      <c r="A4" s="298" t="s">
        <v>406</v>
      </c>
      <c r="B4" s="337" t="s">
        <v>407</v>
      </c>
    </row>
    <row r="5" spans="1:4" s="338" customFormat="1" ht="12.75" customHeight="1">
      <c r="A5" s="404"/>
      <c r="B5" s="405" t="s">
        <v>410</v>
      </c>
      <c r="C5" s="330" t="s">
        <v>408</v>
      </c>
      <c r="D5" s="331" t="s">
        <v>409</v>
      </c>
    </row>
    <row r="6" spans="1:4" s="339" customFormat="1">
      <c r="A6" s="332">
        <v>1</v>
      </c>
      <c r="B6" s="396" t="s">
        <v>411</v>
      </c>
      <c r="C6" s="396"/>
      <c r="D6" s="333"/>
    </row>
    <row r="7" spans="1:4" s="339" customFormat="1">
      <c r="A7" s="334" t="s">
        <v>397</v>
      </c>
      <c r="B7" s="397" t="s">
        <v>412</v>
      </c>
      <c r="C7" s="388">
        <v>4.4999999999999998E-2</v>
      </c>
      <c r="D7" s="389">
        <v>68368660.301694736</v>
      </c>
    </row>
    <row r="8" spans="1:4" s="339" customFormat="1">
      <c r="A8" s="334" t="s">
        <v>398</v>
      </c>
      <c r="B8" s="397" t="s">
        <v>413</v>
      </c>
      <c r="C8" s="390">
        <v>0.06</v>
      </c>
      <c r="D8" s="389">
        <v>91158213.735592976</v>
      </c>
    </row>
    <row r="9" spans="1:4" s="339" customFormat="1">
      <c r="A9" s="334" t="s">
        <v>399</v>
      </c>
      <c r="B9" s="397" t="s">
        <v>414</v>
      </c>
      <c r="C9" s="390">
        <v>0.08</v>
      </c>
      <c r="D9" s="389">
        <v>121544284.98079063</v>
      </c>
    </row>
    <row r="10" spans="1:4" s="339" customFormat="1">
      <c r="A10" s="332" t="s">
        <v>400</v>
      </c>
      <c r="B10" s="396" t="s">
        <v>415</v>
      </c>
      <c r="C10" s="391"/>
      <c r="D10" s="398"/>
    </row>
    <row r="11" spans="1:4" s="340" customFormat="1">
      <c r="A11" s="335" t="s">
        <v>401</v>
      </c>
      <c r="B11" s="387" t="s">
        <v>481</v>
      </c>
      <c r="C11" s="392">
        <v>0</v>
      </c>
      <c r="D11" s="389">
        <v>0</v>
      </c>
    </row>
    <row r="12" spans="1:4" s="340" customFormat="1">
      <c r="A12" s="335" t="s">
        <v>402</v>
      </c>
      <c r="B12" s="387" t="s">
        <v>416</v>
      </c>
      <c r="C12" s="392">
        <v>0</v>
      </c>
      <c r="D12" s="389">
        <v>0</v>
      </c>
    </row>
    <row r="13" spans="1:4" s="340" customFormat="1">
      <c r="A13" s="335" t="s">
        <v>403</v>
      </c>
      <c r="B13" s="387" t="s">
        <v>417</v>
      </c>
      <c r="C13" s="392"/>
      <c r="D13" s="389">
        <v>0</v>
      </c>
    </row>
    <row r="14" spans="1:4" s="340" customFormat="1">
      <c r="A14" s="332" t="s">
        <v>404</v>
      </c>
      <c r="B14" s="396" t="s">
        <v>478</v>
      </c>
      <c r="C14" s="393"/>
      <c r="D14" s="399"/>
    </row>
    <row r="15" spans="1:4" s="340" customFormat="1">
      <c r="A15" s="335">
        <v>3.1</v>
      </c>
      <c r="B15" s="387" t="s">
        <v>422</v>
      </c>
      <c r="C15" s="392">
        <v>9.3167201638914149E-3</v>
      </c>
      <c r="D15" s="389">
        <v>14154926.133578707</v>
      </c>
    </row>
    <row r="16" spans="1:4" s="340" customFormat="1">
      <c r="A16" s="335">
        <v>3.2</v>
      </c>
      <c r="B16" s="387" t="s">
        <v>423</v>
      </c>
      <c r="C16" s="392">
        <v>1.2445970880883103E-2</v>
      </c>
      <c r="D16" s="389">
        <v>18909207.895108473</v>
      </c>
    </row>
    <row r="17" spans="1:6" s="339" customFormat="1">
      <c r="A17" s="335">
        <v>3.3</v>
      </c>
      <c r="B17" s="387" t="s">
        <v>424</v>
      </c>
      <c r="C17" s="392">
        <v>4.2696057956412847E-2</v>
      </c>
      <c r="D17" s="389">
        <v>64868272.947632454</v>
      </c>
    </row>
    <row r="18" spans="1:6" s="338" customFormat="1" ht="12.75" customHeight="1">
      <c r="A18" s="402"/>
      <c r="B18" s="403" t="s">
        <v>477</v>
      </c>
      <c r="C18" s="394" t="s">
        <v>408</v>
      </c>
      <c r="D18" s="400" t="s">
        <v>409</v>
      </c>
    </row>
    <row r="19" spans="1:6" s="339" customFormat="1">
      <c r="A19" s="336">
        <v>4</v>
      </c>
      <c r="B19" s="387" t="s">
        <v>418</v>
      </c>
      <c r="C19" s="392">
        <v>5.4316720163891413E-2</v>
      </c>
      <c r="D19" s="389">
        <v>82523586.435273439</v>
      </c>
    </row>
    <row r="20" spans="1:6" s="339" customFormat="1">
      <c r="A20" s="336">
        <v>5</v>
      </c>
      <c r="B20" s="387" t="s">
        <v>137</v>
      </c>
      <c r="C20" s="392">
        <v>7.2445970880883101E-2</v>
      </c>
      <c r="D20" s="389">
        <v>110067421.63070144</v>
      </c>
    </row>
    <row r="21" spans="1:6" s="339" customFormat="1" ht="13.5" thickBot="1">
      <c r="A21" s="341" t="s">
        <v>405</v>
      </c>
      <c r="B21" s="342" t="s">
        <v>419</v>
      </c>
      <c r="C21" s="395">
        <v>0.12269605795641285</v>
      </c>
      <c r="D21" s="401">
        <v>186412557.92842311</v>
      </c>
    </row>
    <row r="22" spans="1:6">
      <c r="F22" s="298"/>
    </row>
    <row r="23" spans="1:6" ht="51">
      <c r="B23" s="297" t="s">
        <v>480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pane xSplit="1" ySplit="5" topLeftCell="B9" activePane="bottomRight" state="frozen"/>
      <selection activeCell="B47" sqref="B47"/>
      <selection pane="topRight" activeCell="B47" sqref="B47"/>
      <selection pane="bottomLeft" activeCell="B47" sqref="B47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41.7109375" style="4" customWidth="1"/>
    <col min="3" max="3" width="53.140625" style="4" customWidth="1"/>
    <col min="4" max="4" width="24.5703125" style="4" customWidth="1"/>
    <col min="5" max="5" width="9.42578125" style="5" customWidth="1"/>
    <col min="6" max="16384" width="9.140625" style="5"/>
  </cols>
  <sheetData>
    <row r="1" spans="1:5">
      <c r="A1" s="2" t="s">
        <v>30</v>
      </c>
      <c r="B1" s="3" t="str">
        <f>'Info '!C2</f>
        <v>JSC "BasisBank"</v>
      </c>
      <c r="E1" s="4"/>
    </row>
    <row r="2" spans="1:5" s="74" customFormat="1" ht="15.75" customHeight="1">
      <c r="A2" s="2" t="s">
        <v>31</v>
      </c>
      <c r="B2" s="524">
        <v>44196</v>
      </c>
    </row>
    <row r="3" spans="1:5" s="74" customFormat="1" ht="15.75" customHeight="1">
      <c r="A3" s="115"/>
    </row>
    <row r="4" spans="1:5" s="74" customFormat="1" ht="15.75" customHeight="1" thickBot="1">
      <c r="A4" s="74" t="s">
        <v>86</v>
      </c>
      <c r="B4" s="234" t="s">
        <v>287</v>
      </c>
      <c r="D4" s="38" t="s">
        <v>73</v>
      </c>
    </row>
    <row r="5" spans="1:5" ht="25.5">
      <c r="A5" s="116" t="s">
        <v>6</v>
      </c>
      <c r="B5" s="262" t="s">
        <v>341</v>
      </c>
      <c r="C5" s="117" t="s">
        <v>90</v>
      </c>
      <c r="D5" s="118" t="s">
        <v>91</v>
      </c>
    </row>
    <row r="6" spans="1:5">
      <c r="A6" s="80">
        <v>1</v>
      </c>
      <c r="B6" s="119" t="s">
        <v>35</v>
      </c>
      <c r="C6" s="120">
        <v>43503450.704400003</v>
      </c>
      <c r="D6" s="121"/>
      <c r="E6" s="122"/>
    </row>
    <row r="7" spans="1:5">
      <c r="A7" s="80">
        <v>2</v>
      </c>
      <c r="B7" s="123" t="s">
        <v>36</v>
      </c>
      <c r="C7" s="124">
        <v>393678170.60439998</v>
      </c>
      <c r="D7" s="125"/>
      <c r="E7" s="122"/>
    </row>
    <row r="8" spans="1:5">
      <c r="A8" s="80">
        <v>3</v>
      </c>
      <c r="B8" s="123" t="s">
        <v>37</v>
      </c>
      <c r="C8" s="124">
        <v>165991895.60210001</v>
      </c>
      <c r="D8" s="125"/>
      <c r="E8" s="122"/>
    </row>
    <row r="9" spans="1:5">
      <c r="A9" s="80">
        <v>4</v>
      </c>
      <c r="B9" s="123" t="s">
        <v>38</v>
      </c>
      <c r="C9" s="124">
        <v>11956930.49</v>
      </c>
      <c r="D9" s="125"/>
      <c r="E9" s="122"/>
    </row>
    <row r="10" spans="1:5">
      <c r="A10" s="80">
        <v>5</v>
      </c>
      <c r="B10" s="260" t="s">
        <v>39</v>
      </c>
      <c r="C10" s="124">
        <v>267317412.1848</v>
      </c>
      <c r="D10" s="125"/>
      <c r="E10" s="122"/>
    </row>
    <row r="11" spans="1:5">
      <c r="A11" s="80">
        <v>6.1</v>
      </c>
      <c r="B11" s="260" t="s">
        <v>40</v>
      </c>
      <c r="C11" s="124">
        <v>1092082691.0734999</v>
      </c>
      <c r="D11" s="125"/>
      <c r="E11" s="127"/>
    </row>
    <row r="12" spans="1:5">
      <c r="A12" s="80">
        <v>6.2</v>
      </c>
      <c r="B12" s="260" t="s">
        <v>41</v>
      </c>
      <c r="C12" s="124">
        <v>-61929092.455220014</v>
      </c>
      <c r="D12" s="125"/>
      <c r="E12" s="127"/>
    </row>
    <row r="13" spans="1:5">
      <c r="A13" s="80" t="s">
        <v>488</v>
      </c>
      <c r="B13" s="496" t="s">
        <v>500</v>
      </c>
      <c r="C13" s="124">
        <v>16573127.9826</v>
      </c>
      <c r="D13" s="125" t="s">
        <v>490</v>
      </c>
      <c r="E13" s="127"/>
    </row>
    <row r="14" spans="1:5">
      <c r="A14" s="80" t="s">
        <v>488</v>
      </c>
      <c r="B14" s="496" t="s">
        <v>499</v>
      </c>
      <c r="C14" s="124">
        <v>9080788.4778200109</v>
      </c>
      <c r="D14" s="125"/>
      <c r="E14" s="127"/>
    </row>
    <row r="15" spans="1:5">
      <c r="A15" s="80">
        <v>6</v>
      </c>
      <c r="B15" s="123" t="s">
        <v>42</v>
      </c>
      <c r="C15" s="128">
        <f>C11+C12</f>
        <v>1030153598.6182799</v>
      </c>
      <c r="D15" s="126"/>
      <c r="E15" s="122"/>
    </row>
    <row r="16" spans="1:5">
      <c r="A16" s="80">
        <v>7</v>
      </c>
      <c r="B16" s="123" t="s">
        <v>43</v>
      </c>
      <c r="C16" s="124">
        <v>15337537.031500001</v>
      </c>
      <c r="D16" s="125"/>
      <c r="E16" s="122"/>
    </row>
    <row r="17" spans="1:5" ht="25.5">
      <c r="A17" s="80">
        <v>8</v>
      </c>
      <c r="B17" s="260" t="s">
        <v>200</v>
      </c>
      <c r="C17" s="124">
        <v>16572737.063999999</v>
      </c>
      <c r="D17" s="125"/>
      <c r="E17" s="122"/>
    </row>
    <row r="18" spans="1:5">
      <c r="A18" s="80">
        <v>9</v>
      </c>
      <c r="B18" s="123" t="s">
        <v>44</v>
      </c>
      <c r="C18" s="124">
        <v>17062704.219999999</v>
      </c>
      <c r="D18" s="125"/>
      <c r="E18" s="122"/>
    </row>
    <row r="19" spans="1:5">
      <c r="A19" s="80">
        <v>10</v>
      </c>
      <c r="B19" s="123" t="s">
        <v>45</v>
      </c>
      <c r="C19" s="124">
        <v>33744563</v>
      </c>
      <c r="D19" s="125"/>
      <c r="E19" s="122"/>
    </row>
    <row r="20" spans="1:5">
      <c r="A20" s="80">
        <v>10.1</v>
      </c>
      <c r="B20" s="497" t="s">
        <v>88</v>
      </c>
      <c r="C20" s="124">
        <v>3795246.15</v>
      </c>
      <c r="D20" s="125" t="s">
        <v>491</v>
      </c>
      <c r="E20" s="122"/>
    </row>
    <row r="21" spans="1:5">
      <c r="A21" s="80">
        <v>11</v>
      </c>
      <c r="B21" s="123" t="s">
        <v>46</v>
      </c>
      <c r="C21" s="124">
        <v>10948655.633400001</v>
      </c>
      <c r="D21" s="125"/>
      <c r="E21" s="122"/>
    </row>
    <row r="22" spans="1:5">
      <c r="A22" s="80">
        <v>11.1</v>
      </c>
      <c r="B22" s="497" t="s">
        <v>501</v>
      </c>
      <c r="C22" s="124">
        <v>1115115</v>
      </c>
      <c r="D22" s="125" t="s">
        <v>492</v>
      </c>
      <c r="E22" s="122"/>
    </row>
    <row r="23" spans="1:5" ht="15">
      <c r="A23" s="80">
        <v>12</v>
      </c>
      <c r="B23" s="132" t="s">
        <v>47</v>
      </c>
      <c r="C23" s="133">
        <f>SUM(C6:C10,C15:C18,C19,C21)</f>
        <v>2006267655.15288</v>
      </c>
      <c r="D23" s="134"/>
      <c r="E23" s="135"/>
    </row>
    <row r="24" spans="1:5">
      <c r="A24" s="80">
        <v>13</v>
      </c>
      <c r="B24" s="123" t="s">
        <v>49</v>
      </c>
      <c r="C24" s="136">
        <v>40234144.460000001</v>
      </c>
      <c r="D24" s="137"/>
      <c r="E24" s="122"/>
    </row>
    <row r="25" spans="1:5">
      <c r="A25" s="80">
        <v>14</v>
      </c>
      <c r="B25" s="123" t="s">
        <v>50</v>
      </c>
      <c r="C25" s="124">
        <v>280611890.19730002</v>
      </c>
      <c r="D25" s="125"/>
      <c r="E25" s="122"/>
    </row>
    <row r="26" spans="1:5">
      <c r="A26" s="80">
        <v>15</v>
      </c>
      <c r="B26" s="123" t="s">
        <v>51</v>
      </c>
      <c r="C26" s="124">
        <v>210770250.99720001</v>
      </c>
      <c r="D26" s="125"/>
      <c r="E26" s="122"/>
    </row>
    <row r="27" spans="1:5">
      <c r="A27" s="80">
        <v>16</v>
      </c>
      <c r="B27" s="123" t="s">
        <v>52</v>
      </c>
      <c r="C27" s="124">
        <v>444083179.64609993</v>
      </c>
      <c r="D27" s="125"/>
      <c r="E27" s="122"/>
    </row>
    <row r="28" spans="1:5">
      <c r="A28" s="80">
        <v>17</v>
      </c>
      <c r="B28" s="123" t="s">
        <v>53</v>
      </c>
      <c r="C28" s="124">
        <v>0</v>
      </c>
      <c r="D28" s="125"/>
      <c r="E28" s="122"/>
    </row>
    <row r="29" spans="1:5">
      <c r="A29" s="80">
        <v>18</v>
      </c>
      <c r="B29" s="123" t="s">
        <v>54</v>
      </c>
      <c r="C29" s="124">
        <v>739185470.84079993</v>
      </c>
      <c r="D29" s="125"/>
      <c r="E29" s="122"/>
    </row>
    <row r="30" spans="1:5">
      <c r="A30" s="80">
        <v>19</v>
      </c>
      <c r="B30" s="123" t="s">
        <v>55</v>
      </c>
      <c r="C30" s="124">
        <v>10117147.201099999</v>
      </c>
      <c r="D30" s="125"/>
      <c r="E30" s="122"/>
    </row>
    <row r="31" spans="1:5">
      <c r="A31" s="80">
        <v>20</v>
      </c>
      <c r="B31" s="123" t="s">
        <v>56</v>
      </c>
      <c r="C31" s="124">
        <v>18671103.405000001</v>
      </c>
      <c r="D31" s="125"/>
      <c r="E31" s="122"/>
    </row>
    <row r="32" spans="1:5" ht="25.5">
      <c r="A32" s="80">
        <v>20.100000000000001</v>
      </c>
      <c r="B32" s="129" t="s">
        <v>489</v>
      </c>
      <c r="C32" s="130">
        <v>739985.4862932004</v>
      </c>
      <c r="D32" s="131" t="s">
        <v>490</v>
      </c>
      <c r="E32" s="122"/>
    </row>
    <row r="33" spans="1:5">
      <c r="A33" s="80">
        <v>21</v>
      </c>
      <c r="B33" s="129" t="s">
        <v>57</v>
      </c>
      <c r="C33" s="130">
        <v>16055340</v>
      </c>
      <c r="D33" s="131"/>
      <c r="E33" s="122"/>
    </row>
    <row r="34" spans="1:5">
      <c r="A34" s="80">
        <v>21.1</v>
      </c>
      <c r="B34" s="138" t="s">
        <v>89</v>
      </c>
      <c r="C34" s="139">
        <v>16055340</v>
      </c>
      <c r="D34" s="140" t="s">
        <v>493</v>
      </c>
      <c r="E34" s="122"/>
    </row>
    <row r="35" spans="1:5" ht="15">
      <c r="A35" s="80">
        <v>22</v>
      </c>
      <c r="B35" s="132" t="s">
        <v>58</v>
      </c>
      <c r="C35" s="133">
        <v>1759728526.7474999</v>
      </c>
      <c r="D35" s="134"/>
      <c r="E35" s="135"/>
    </row>
    <row r="36" spans="1:5">
      <c r="A36" s="80">
        <v>23</v>
      </c>
      <c r="B36" s="129" t="s">
        <v>60</v>
      </c>
      <c r="C36" s="124">
        <v>16181147</v>
      </c>
      <c r="D36" s="125" t="s">
        <v>494</v>
      </c>
      <c r="E36" s="122"/>
    </row>
    <row r="37" spans="1:5">
      <c r="A37" s="80">
        <v>24</v>
      </c>
      <c r="B37" s="129" t="s">
        <v>61</v>
      </c>
      <c r="C37" s="124">
        <v>0</v>
      </c>
      <c r="D37" s="125"/>
      <c r="E37" s="122"/>
    </row>
    <row r="38" spans="1:5">
      <c r="A38" s="80">
        <v>25</v>
      </c>
      <c r="B38" s="129" t="s">
        <v>62</v>
      </c>
      <c r="C38" s="124">
        <v>0</v>
      </c>
      <c r="D38" s="125"/>
      <c r="E38" s="122"/>
    </row>
    <row r="39" spans="1:5">
      <c r="A39" s="80">
        <v>26</v>
      </c>
      <c r="B39" s="129" t="s">
        <v>63</v>
      </c>
      <c r="C39" s="124">
        <v>76412652.799999997</v>
      </c>
      <c r="D39" s="125" t="s">
        <v>495</v>
      </c>
      <c r="E39" s="122"/>
    </row>
    <row r="40" spans="1:5">
      <c r="A40" s="80">
        <v>27</v>
      </c>
      <c r="B40" s="129" t="s">
        <v>64</v>
      </c>
      <c r="C40" s="124">
        <v>138459629.03</v>
      </c>
      <c r="D40" s="125" t="s">
        <v>496</v>
      </c>
      <c r="E40" s="122"/>
    </row>
    <row r="41" spans="1:5">
      <c r="A41" s="80">
        <v>28</v>
      </c>
      <c r="B41" s="129" t="s">
        <v>65</v>
      </c>
      <c r="C41" s="124">
        <v>5972349.4774000049</v>
      </c>
      <c r="D41" s="125" t="s">
        <v>497</v>
      </c>
      <c r="E41" s="122"/>
    </row>
    <row r="42" spans="1:5">
      <c r="A42" s="80">
        <v>29</v>
      </c>
      <c r="B42" s="129" t="s">
        <v>66</v>
      </c>
      <c r="C42" s="124">
        <v>9513350.1799999997</v>
      </c>
      <c r="D42" s="125" t="s">
        <v>498</v>
      </c>
      <c r="E42" s="122"/>
    </row>
    <row r="43" spans="1:5" ht="15.75" thickBot="1">
      <c r="A43" s="141">
        <v>30</v>
      </c>
      <c r="B43" s="142" t="s">
        <v>268</v>
      </c>
      <c r="C43" s="143">
        <v>246539128.4874</v>
      </c>
      <c r="D43" s="144"/>
      <c r="E43" s="135"/>
    </row>
    <row r="46" spans="1:5">
      <c r="C46" s="20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K37" sqref="K37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6" bestFit="1" customWidth="1"/>
    <col min="17" max="17" width="14.7109375" style="36" customWidth="1"/>
    <col min="18" max="18" width="13" style="36" bestFit="1" customWidth="1"/>
    <col min="19" max="19" width="34.85546875" style="36" customWidth="1"/>
    <col min="20" max="16384" width="9.140625" style="36"/>
  </cols>
  <sheetData>
    <row r="1" spans="1:19">
      <c r="A1" s="2" t="s">
        <v>30</v>
      </c>
      <c r="B1" s="4" t="str">
        <f>'Info '!C2</f>
        <v>JSC "BasisBank"</v>
      </c>
    </row>
    <row r="2" spans="1:19">
      <c r="A2" s="2" t="s">
        <v>31</v>
      </c>
      <c r="B2" s="524">
        <v>44196</v>
      </c>
    </row>
    <row r="4" spans="1:19" ht="26.25" thickBot="1">
      <c r="A4" s="4" t="s">
        <v>250</v>
      </c>
      <c r="B4" s="284" t="s">
        <v>376</v>
      </c>
    </row>
    <row r="5" spans="1:19" s="270" customFormat="1">
      <c r="A5" s="265"/>
      <c r="B5" s="266"/>
      <c r="C5" s="267" t="s">
        <v>0</v>
      </c>
      <c r="D5" s="267" t="s">
        <v>1</v>
      </c>
      <c r="E5" s="267" t="s">
        <v>2</v>
      </c>
      <c r="F5" s="267" t="s">
        <v>3</v>
      </c>
      <c r="G5" s="267" t="s">
        <v>4</v>
      </c>
      <c r="H5" s="267" t="s">
        <v>5</v>
      </c>
      <c r="I5" s="267" t="s">
        <v>8</v>
      </c>
      <c r="J5" s="267" t="s">
        <v>9</v>
      </c>
      <c r="K5" s="267" t="s">
        <v>10</v>
      </c>
      <c r="L5" s="267" t="s">
        <v>11</v>
      </c>
      <c r="M5" s="267" t="s">
        <v>12</v>
      </c>
      <c r="N5" s="267" t="s">
        <v>13</v>
      </c>
      <c r="O5" s="267" t="s">
        <v>359</v>
      </c>
      <c r="P5" s="267" t="s">
        <v>360</v>
      </c>
      <c r="Q5" s="267" t="s">
        <v>361</v>
      </c>
      <c r="R5" s="268" t="s">
        <v>362</v>
      </c>
      <c r="S5" s="269" t="s">
        <v>363</v>
      </c>
    </row>
    <row r="6" spans="1:19" s="270" customFormat="1" ht="99" customHeight="1">
      <c r="A6" s="271"/>
      <c r="B6" s="557" t="s">
        <v>364</v>
      </c>
      <c r="C6" s="553">
        <v>0</v>
      </c>
      <c r="D6" s="554"/>
      <c r="E6" s="553">
        <v>0.2</v>
      </c>
      <c r="F6" s="554"/>
      <c r="G6" s="553">
        <v>0.35</v>
      </c>
      <c r="H6" s="554"/>
      <c r="I6" s="553">
        <v>0.5</v>
      </c>
      <c r="J6" s="554"/>
      <c r="K6" s="553">
        <v>0.75</v>
      </c>
      <c r="L6" s="554"/>
      <c r="M6" s="553">
        <v>1</v>
      </c>
      <c r="N6" s="554"/>
      <c r="O6" s="553">
        <v>1.5</v>
      </c>
      <c r="P6" s="554"/>
      <c r="Q6" s="553">
        <v>2.5</v>
      </c>
      <c r="R6" s="554"/>
      <c r="S6" s="555" t="s">
        <v>249</v>
      </c>
    </row>
    <row r="7" spans="1:19" s="270" customFormat="1" ht="30.75" customHeight="1">
      <c r="A7" s="271"/>
      <c r="B7" s="558"/>
      <c r="C7" s="261" t="s">
        <v>252</v>
      </c>
      <c r="D7" s="261" t="s">
        <v>251</v>
      </c>
      <c r="E7" s="261" t="s">
        <v>252</v>
      </c>
      <c r="F7" s="261" t="s">
        <v>251</v>
      </c>
      <c r="G7" s="261" t="s">
        <v>252</v>
      </c>
      <c r="H7" s="261" t="s">
        <v>251</v>
      </c>
      <c r="I7" s="261" t="s">
        <v>252</v>
      </c>
      <c r="J7" s="261" t="s">
        <v>251</v>
      </c>
      <c r="K7" s="261" t="s">
        <v>252</v>
      </c>
      <c r="L7" s="261" t="s">
        <v>251</v>
      </c>
      <c r="M7" s="261" t="s">
        <v>252</v>
      </c>
      <c r="N7" s="261" t="s">
        <v>251</v>
      </c>
      <c r="O7" s="261" t="s">
        <v>252</v>
      </c>
      <c r="P7" s="261" t="s">
        <v>251</v>
      </c>
      <c r="Q7" s="261" t="s">
        <v>252</v>
      </c>
      <c r="R7" s="261" t="s">
        <v>251</v>
      </c>
      <c r="S7" s="556"/>
    </row>
    <row r="8" spans="1:19" s="147" customFormat="1">
      <c r="A8" s="145">
        <v>1</v>
      </c>
      <c r="B8" s="1" t="s">
        <v>93</v>
      </c>
      <c r="C8" s="146">
        <v>450277099.52999997</v>
      </c>
      <c r="D8" s="146"/>
      <c r="E8" s="146">
        <v>0</v>
      </c>
      <c r="F8" s="146"/>
      <c r="G8" s="146">
        <v>0</v>
      </c>
      <c r="H8" s="146"/>
      <c r="I8" s="146">
        <v>0</v>
      </c>
      <c r="J8" s="146"/>
      <c r="K8" s="146">
        <v>0</v>
      </c>
      <c r="L8" s="146"/>
      <c r="M8" s="146">
        <v>198242122.20410001</v>
      </c>
      <c r="N8" s="146"/>
      <c r="O8" s="146">
        <v>0</v>
      </c>
      <c r="P8" s="146"/>
      <c r="Q8" s="146">
        <v>0</v>
      </c>
      <c r="R8" s="146"/>
      <c r="S8" s="285">
        <v>198242122.20410001</v>
      </c>
    </row>
    <row r="9" spans="1:19" s="147" customFormat="1">
      <c r="A9" s="145">
        <v>2</v>
      </c>
      <c r="B9" s="1" t="s">
        <v>94</v>
      </c>
      <c r="C9" s="146">
        <v>0</v>
      </c>
      <c r="D9" s="146"/>
      <c r="E9" s="146">
        <v>0</v>
      </c>
      <c r="F9" s="146"/>
      <c r="G9" s="146">
        <v>0</v>
      </c>
      <c r="H9" s="146"/>
      <c r="I9" s="146">
        <v>0</v>
      </c>
      <c r="J9" s="146"/>
      <c r="K9" s="146">
        <v>0</v>
      </c>
      <c r="L9" s="146"/>
      <c r="M9" s="146">
        <v>0</v>
      </c>
      <c r="N9" s="146"/>
      <c r="O9" s="146">
        <v>0</v>
      </c>
      <c r="P9" s="146"/>
      <c r="Q9" s="146">
        <v>0</v>
      </c>
      <c r="R9" s="146"/>
      <c r="S9" s="285">
        <v>0</v>
      </c>
    </row>
    <row r="10" spans="1:19" s="147" customFormat="1">
      <c r="A10" s="145">
        <v>3</v>
      </c>
      <c r="B10" s="1" t="s">
        <v>270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5568354.3005999997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285">
        <v>5568354.3005999997</v>
      </c>
    </row>
    <row r="11" spans="1:19" s="147" customFormat="1">
      <c r="A11" s="145">
        <v>4</v>
      </c>
      <c r="B11" s="1" t="s">
        <v>95</v>
      </c>
      <c r="C11" s="146">
        <v>0</v>
      </c>
      <c r="D11" s="146"/>
      <c r="E11" s="146">
        <v>0</v>
      </c>
      <c r="F11" s="146"/>
      <c r="G11" s="146">
        <v>0</v>
      </c>
      <c r="H11" s="146"/>
      <c r="I11" s="146">
        <v>0</v>
      </c>
      <c r="J11" s="146"/>
      <c r="K11" s="146">
        <v>0</v>
      </c>
      <c r="L11" s="146"/>
      <c r="M11" s="146">
        <v>0</v>
      </c>
      <c r="N11" s="146"/>
      <c r="O11" s="146">
        <v>0</v>
      </c>
      <c r="P11" s="146"/>
      <c r="Q11" s="146">
        <v>0</v>
      </c>
      <c r="R11" s="146"/>
      <c r="S11" s="285">
        <v>0</v>
      </c>
    </row>
    <row r="12" spans="1:19" s="147" customFormat="1">
      <c r="A12" s="145">
        <v>5</v>
      </c>
      <c r="B12" s="1" t="s">
        <v>96</v>
      </c>
      <c r="C12" s="146">
        <v>0</v>
      </c>
      <c r="D12" s="146"/>
      <c r="E12" s="146">
        <v>0</v>
      </c>
      <c r="F12" s="146"/>
      <c r="G12" s="146">
        <v>0</v>
      </c>
      <c r="H12" s="146"/>
      <c r="I12" s="146">
        <v>0</v>
      </c>
      <c r="J12" s="146"/>
      <c r="K12" s="146">
        <v>0</v>
      </c>
      <c r="L12" s="146"/>
      <c r="M12" s="146">
        <v>0</v>
      </c>
      <c r="N12" s="146"/>
      <c r="O12" s="146">
        <v>0</v>
      </c>
      <c r="P12" s="146"/>
      <c r="Q12" s="146">
        <v>0</v>
      </c>
      <c r="R12" s="146"/>
      <c r="S12" s="285">
        <v>0</v>
      </c>
    </row>
    <row r="13" spans="1:19" s="147" customFormat="1">
      <c r="A13" s="145">
        <v>6</v>
      </c>
      <c r="B13" s="1" t="s">
        <v>97</v>
      </c>
      <c r="C13" s="146">
        <v>0</v>
      </c>
      <c r="D13" s="146"/>
      <c r="E13" s="146">
        <v>159484187.56830001</v>
      </c>
      <c r="F13" s="146"/>
      <c r="G13" s="146">
        <v>0</v>
      </c>
      <c r="H13" s="146"/>
      <c r="I13" s="146">
        <v>6202421.5999999996</v>
      </c>
      <c r="J13" s="146"/>
      <c r="K13" s="146">
        <v>0</v>
      </c>
      <c r="L13" s="146"/>
      <c r="M13" s="146">
        <v>309452.11219999997</v>
      </c>
      <c r="N13" s="146"/>
      <c r="O13" s="146">
        <v>0</v>
      </c>
      <c r="P13" s="146"/>
      <c r="Q13" s="146">
        <v>0</v>
      </c>
      <c r="R13" s="146"/>
      <c r="S13" s="285">
        <v>35307500.425860003</v>
      </c>
    </row>
    <row r="14" spans="1:19" s="147" customFormat="1">
      <c r="A14" s="145">
        <v>7</v>
      </c>
      <c r="B14" s="1" t="s">
        <v>98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22000</v>
      </c>
      <c r="I14" s="146">
        <v>0</v>
      </c>
      <c r="J14" s="146">
        <v>0</v>
      </c>
      <c r="K14" s="146">
        <v>0</v>
      </c>
      <c r="L14" s="146">
        <v>862367.50510000007</v>
      </c>
      <c r="M14" s="146">
        <v>681719067.14108086</v>
      </c>
      <c r="N14" s="146">
        <v>62450124.774849847</v>
      </c>
      <c r="O14" s="146">
        <v>0</v>
      </c>
      <c r="P14" s="146">
        <v>172739.5607</v>
      </c>
      <c r="Q14" s="146">
        <v>0</v>
      </c>
      <c r="R14" s="146">
        <v>0</v>
      </c>
      <c r="S14" s="285">
        <v>745082776.88580573</v>
      </c>
    </row>
    <row r="15" spans="1:19" s="147" customFormat="1">
      <c r="A15" s="145">
        <v>8</v>
      </c>
      <c r="B15" s="1" t="s">
        <v>99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112796406.42751969</v>
      </c>
      <c r="L15" s="146">
        <v>375505.745</v>
      </c>
      <c r="M15" s="146">
        <v>0</v>
      </c>
      <c r="N15" s="146">
        <v>284373.73950000003</v>
      </c>
      <c r="O15" s="146">
        <v>0</v>
      </c>
      <c r="P15" s="146">
        <v>11097.575000000001</v>
      </c>
      <c r="Q15" s="146">
        <v>0</v>
      </c>
      <c r="R15" s="146">
        <v>0</v>
      </c>
      <c r="S15" s="285">
        <v>85179954.231389776</v>
      </c>
    </row>
    <row r="16" spans="1:19" s="147" customFormat="1">
      <c r="A16" s="145">
        <v>9</v>
      </c>
      <c r="B16" s="1" t="s">
        <v>100</v>
      </c>
      <c r="C16" s="146">
        <v>0</v>
      </c>
      <c r="D16" s="146">
        <v>0</v>
      </c>
      <c r="E16" s="146">
        <v>0</v>
      </c>
      <c r="F16" s="146">
        <v>0</v>
      </c>
      <c r="G16" s="146">
        <v>32570846.581370998</v>
      </c>
      <c r="H16" s="146">
        <v>0</v>
      </c>
      <c r="I16" s="146">
        <v>944352.00654860004</v>
      </c>
      <c r="J16" s="146">
        <v>0</v>
      </c>
      <c r="K16" s="146">
        <v>0</v>
      </c>
      <c r="L16" s="146">
        <v>0</v>
      </c>
      <c r="M16" s="146">
        <v>25571.704256000001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285">
        <v>11897544.011010148</v>
      </c>
    </row>
    <row r="17" spans="1:19" s="147" customFormat="1">
      <c r="A17" s="145">
        <v>10</v>
      </c>
      <c r="B17" s="1" t="s">
        <v>101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32571205.770223301</v>
      </c>
      <c r="N17" s="146">
        <v>0</v>
      </c>
      <c r="O17" s="146">
        <v>9792331.7464802992</v>
      </c>
      <c r="P17" s="146">
        <v>0</v>
      </c>
      <c r="Q17" s="146">
        <v>0</v>
      </c>
      <c r="R17" s="146">
        <v>0</v>
      </c>
      <c r="S17" s="285">
        <v>47259703.389943749</v>
      </c>
    </row>
    <row r="18" spans="1:19" s="147" customFormat="1">
      <c r="A18" s="145">
        <v>11</v>
      </c>
      <c r="B18" s="1" t="s">
        <v>102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1500</v>
      </c>
      <c r="M18" s="146">
        <v>23736322.755857099</v>
      </c>
      <c r="N18" s="146">
        <v>49490</v>
      </c>
      <c r="O18" s="146">
        <v>7230244.8646729998</v>
      </c>
      <c r="P18" s="146">
        <v>131096.38499999998</v>
      </c>
      <c r="Q18" s="146">
        <v>8154347.7019999996</v>
      </c>
      <c r="R18" s="146">
        <v>0</v>
      </c>
      <c r="S18" s="285">
        <v>55214818.885366589</v>
      </c>
    </row>
    <row r="19" spans="1:19" s="147" customFormat="1">
      <c r="A19" s="145">
        <v>12</v>
      </c>
      <c r="B19" s="1" t="s">
        <v>103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120518.26</v>
      </c>
      <c r="M19" s="146">
        <v>48520284.2412</v>
      </c>
      <c r="N19" s="146">
        <v>11567325.249519998</v>
      </c>
      <c r="O19" s="146">
        <v>0</v>
      </c>
      <c r="P19" s="146">
        <v>10793.1204</v>
      </c>
      <c r="Q19" s="146">
        <v>0</v>
      </c>
      <c r="R19" s="146">
        <v>0</v>
      </c>
      <c r="S19" s="285">
        <v>60194187.866319999</v>
      </c>
    </row>
    <row r="20" spans="1:19" s="147" customFormat="1">
      <c r="A20" s="145">
        <v>13</v>
      </c>
      <c r="B20" s="1" t="s">
        <v>248</v>
      </c>
      <c r="C20" s="146">
        <v>0</v>
      </c>
      <c r="D20" s="146"/>
      <c r="E20" s="146">
        <v>0</v>
      </c>
      <c r="F20" s="146"/>
      <c r="G20" s="146">
        <v>0</v>
      </c>
      <c r="H20" s="146"/>
      <c r="I20" s="146">
        <v>0</v>
      </c>
      <c r="J20" s="146"/>
      <c r="K20" s="146">
        <v>0</v>
      </c>
      <c r="L20" s="146"/>
      <c r="M20" s="146">
        <v>0</v>
      </c>
      <c r="N20" s="146"/>
      <c r="O20" s="146">
        <v>0</v>
      </c>
      <c r="P20" s="146"/>
      <c r="Q20" s="146">
        <v>0</v>
      </c>
      <c r="R20" s="146"/>
      <c r="S20" s="285">
        <v>0</v>
      </c>
    </row>
    <row r="21" spans="1:19" s="147" customFormat="1">
      <c r="A21" s="145">
        <v>14</v>
      </c>
      <c r="B21" s="1" t="s">
        <v>105</v>
      </c>
      <c r="C21" s="146">
        <v>43802450.704400003</v>
      </c>
      <c r="D21" s="146">
        <v>0</v>
      </c>
      <c r="E21" s="146">
        <v>0</v>
      </c>
      <c r="F21" s="146">
        <v>0</v>
      </c>
      <c r="G21" s="146">
        <v>0</v>
      </c>
      <c r="H21" s="146">
        <v>91285.455300000001</v>
      </c>
      <c r="I21" s="146">
        <v>0</v>
      </c>
      <c r="J21" s="146">
        <v>0</v>
      </c>
      <c r="K21" s="146">
        <v>0</v>
      </c>
      <c r="L21" s="146">
        <v>757243.84200000018</v>
      </c>
      <c r="M21" s="146">
        <v>179160316.14326999</v>
      </c>
      <c r="N21" s="146">
        <v>3622774.1463000001</v>
      </c>
      <c r="O21" s="146">
        <v>0</v>
      </c>
      <c r="P21" s="146">
        <v>241083.36</v>
      </c>
      <c r="Q21" s="146">
        <v>17000000</v>
      </c>
      <c r="R21" s="146">
        <v>0</v>
      </c>
      <c r="S21" s="285">
        <v>226244598.12042496</v>
      </c>
    </row>
    <row r="22" spans="1:19" ht="13.5" thickBot="1">
      <c r="A22" s="148"/>
      <c r="B22" s="149" t="s">
        <v>106</v>
      </c>
      <c r="C22" s="150">
        <v>494079550.23439997</v>
      </c>
      <c r="D22" s="150">
        <v>0</v>
      </c>
      <c r="E22" s="150">
        <v>159484187.56830001</v>
      </c>
      <c r="F22" s="150">
        <v>0</v>
      </c>
      <c r="G22" s="150">
        <v>32570846.581370998</v>
      </c>
      <c r="H22" s="150">
        <v>113285.4553</v>
      </c>
      <c r="I22" s="150">
        <v>7146773.6065485999</v>
      </c>
      <c r="J22" s="150">
        <v>0</v>
      </c>
      <c r="K22" s="150">
        <v>112796406.42751969</v>
      </c>
      <c r="L22" s="150">
        <v>2117135.3521000003</v>
      </c>
      <c r="M22" s="150">
        <v>1169852696.3727872</v>
      </c>
      <c r="N22" s="150">
        <v>77974087.910169855</v>
      </c>
      <c r="O22" s="150">
        <v>17022576.611153297</v>
      </c>
      <c r="P22" s="150">
        <v>566810.00109999999</v>
      </c>
      <c r="Q22" s="150">
        <v>25154347.702</v>
      </c>
      <c r="R22" s="150">
        <v>0</v>
      </c>
      <c r="S22" s="286">
        <v>1470191560.320821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N7" activePane="bottomRight" state="frozen"/>
      <selection activeCell="B9" sqref="B9"/>
      <selection pane="topRight" activeCell="B9" sqref="B9"/>
      <selection pane="bottomLeft" activeCell="B9" sqref="B9"/>
      <selection pane="bottomRight" activeCell="V30" sqref="V3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hidden="1" customWidth="1"/>
    <col min="14" max="14" width="19.28515625" style="4" hidden="1" customWidth="1"/>
    <col min="15" max="15" width="18.42578125" style="4" hidden="1" customWidth="1"/>
    <col min="16" max="16" width="19" style="4" hidden="1" customWidth="1"/>
    <col min="17" max="17" width="20.28515625" style="4" hidden="1" customWidth="1"/>
    <col min="18" max="18" width="18" style="4" hidden="1" customWidth="1"/>
    <col min="19" max="19" width="36" style="4" hidden="1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6"/>
  </cols>
  <sheetData>
    <row r="1" spans="1:22">
      <c r="A1" s="2" t="s">
        <v>30</v>
      </c>
      <c r="B1" s="4" t="str">
        <f>'Info '!C2</f>
        <v>JSC "BasisBank"</v>
      </c>
    </row>
    <row r="2" spans="1:22">
      <c r="A2" s="2" t="s">
        <v>31</v>
      </c>
      <c r="B2" s="524">
        <v>44196</v>
      </c>
    </row>
    <row r="4" spans="1:22" ht="13.5" thickBot="1">
      <c r="A4" s="4" t="s">
        <v>367</v>
      </c>
      <c r="B4" s="151" t="s">
        <v>92</v>
      </c>
      <c r="V4" s="38" t="s">
        <v>73</v>
      </c>
    </row>
    <row r="5" spans="1:22" ht="12.75" customHeight="1">
      <c r="A5" s="152"/>
      <c r="B5" s="153"/>
      <c r="C5" s="559" t="s">
        <v>278</v>
      </c>
      <c r="D5" s="560"/>
      <c r="E5" s="560"/>
      <c r="F5" s="560"/>
      <c r="G5" s="560"/>
      <c r="H5" s="560"/>
      <c r="I5" s="560"/>
      <c r="J5" s="560"/>
      <c r="K5" s="560"/>
      <c r="L5" s="561"/>
      <c r="M5" s="562" t="s">
        <v>279</v>
      </c>
      <c r="N5" s="563"/>
      <c r="O5" s="563"/>
      <c r="P5" s="563"/>
      <c r="Q5" s="563"/>
      <c r="R5" s="563"/>
      <c r="S5" s="564"/>
      <c r="T5" s="567" t="s">
        <v>365</v>
      </c>
      <c r="U5" s="567" t="s">
        <v>366</v>
      </c>
      <c r="V5" s="565" t="s">
        <v>118</v>
      </c>
    </row>
    <row r="6" spans="1:22" s="86" customFormat="1" ht="102">
      <c r="A6" s="83"/>
      <c r="B6" s="154"/>
      <c r="C6" s="155" t="s">
        <v>107</v>
      </c>
      <c r="D6" s="237" t="s">
        <v>108</v>
      </c>
      <c r="E6" s="182" t="s">
        <v>281</v>
      </c>
      <c r="F6" s="182" t="s">
        <v>282</v>
      </c>
      <c r="G6" s="237" t="s">
        <v>285</v>
      </c>
      <c r="H6" s="237" t="s">
        <v>280</v>
      </c>
      <c r="I6" s="237" t="s">
        <v>109</v>
      </c>
      <c r="J6" s="237" t="s">
        <v>110</v>
      </c>
      <c r="K6" s="156" t="s">
        <v>111</v>
      </c>
      <c r="L6" s="157" t="s">
        <v>112</v>
      </c>
      <c r="M6" s="155" t="s">
        <v>283</v>
      </c>
      <c r="N6" s="156" t="s">
        <v>113</v>
      </c>
      <c r="O6" s="156" t="s">
        <v>114</v>
      </c>
      <c r="P6" s="156" t="s">
        <v>115</v>
      </c>
      <c r="Q6" s="156" t="s">
        <v>116</v>
      </c>
      <c r="R6" s="156" t="s">
        <v>117</v>
      </c>
      <c r="S6" s="263" t="s">
        <v>284</v>
      </c>
      <c r="T6" s="568"/>
      <c r="U6" s="568"/>
      <c r="V6" s="566"/>
    </row>
    <row r="7" spans="1:22" s="147" customFormat="1">
      <c r="A7" s="158">
        <v>1</v>
      </c>
      <c r="B7" s="1" t="s">
        <v>93</v>
      </c>
      <c r="C7" s="159"/>
      <c r="D7" s="146">
        <v>0</v>
      </c>
      <c r="E7" s="146"/>
      <c r="F7" s="146"/>
      <c r="G7" s="146"/>
      <c r="H7" s="146"/>
      <c r="I7" s="146"/>
      <c r="J7" s="146"/>
      <c r="K7" s="146"/>
      <c r="L7" s="160"/>
      <c r="M7" s="159"/>
      <c r="N7" s="146"/>
      <c r="O7" s="146"/>
      <c r="P7" s="146"/>
      <c r="Q7" s="146"/>
      <c r="R7" s="146"/>
      <c r="S7" s="160"/>
      <c r="T7" s="272">
        <v>0</v>
      </c>
      <c r="U7" s="272"/>
      <c r="V7" s="161">
        <v>0</v>
      </c>
    </row>
    <row r="8" spans="1:22" s="147" customFormat="1">
      <c r="A8" s="158">
        <v>2</v>
      </c>
      <c r="B8" s="1" t="s">
        <v>94</v>
      </c>
      <c r="C8" s="159"/>
      <c r="D8" s="146">
        <v>0</v>
      </c>
      <c r="E8" s="146"/>
      <c r="F8" s="146"/>
      <c r="G8" s="146"/>
      <c r="H8" s="146"/>
      <c r="I8" s="146"/>
      <c r="J8" s="146"/>
      <c r="K8" s="146"/>
      <c r="L8" s="160"/>
      <c r="M8" s="159"/>
      <c r="N8" s="146"/>
      <c r="O8" s="146"/>
      <c r="P8" s="146"/>
      <c r="Q8" s="146"/>
      <c r="R8" s="146"/>
      <c r="S8" s="160"/>
      <c r="T8" s="272">
        <v>0</v>
      </c>
      <c r="U8" s="272"/>
      <c r="V8" s="161">
        <v>0</v>
      </c>
    </row>
    <row r="9" spans="1:22" s="147" customFormat="1">
      <c r="A9" s="158">
        <v>3</v>
      </c>
      <c r="B9" s="1" t="s">
        <v>271</v>
      </c>
      <c r="C9" s="159"/>
      <c r="D9" s="146">
        <v>0</v>
      </c>
      <c r="E9" s="146"/>
      <c r="F9" s="146"/>
      <c r="G9" s="146"/>
      <c r="H9" s="146"/>
      <c r="I9" s="146"/>
      <c r="J9" s="146"/>
      <c r="K9" s="146"/>
      <c r="L9" s="160"/>
      <c r="M9" s="159"/>
      <c r="N9" s="146"/>
      <c r="O9" s="146"/>
      <c r="P9" s="146"/>
      <c r="Q9" s="146"/>
      <c r="R9" s="146"/>
      <c r="S9" s="160"/>
      <c r="T9" s="272">
        <v>0</v>
      </c>
      <c r="U9" s="272"/>
      <c r="V9" s="161">
        <v>0</v>
      </c>
    </row>
    <row r="10" spans="1:22" s="147" customFormat="1">
      <c r="A10" s="158">
        <v>4</v>
      </c>
      <c r="B10" s="1" t="s">
        <v>95</v>
      </c>
      <c r="C10" s="159"/>
      <c r="D10" s="146">
        <v>0</v>
      </c>
      <c r="E10" s="146"/>
      <c r="F10" s="146"/>
      <c r="G10" s="146"/>
      <c r="H10" s="146"/>
      <c r="I10" s="146"/>
      <c r="J10" s="146"/>
      <c r="K10" s="146"/>
      <c r="L10" s="160"/>
      <c r="M10" s="159"/>
      <c r="N10" s="146"/>
      <c r="O10" s="146"/>
      <c r="P10" s="146"/>
      <c r="Q10" s="146"/>
      <c r="R10" s="146"/>
      <c r="S10" s="160"/>
      <c r="T10" s="272">
        <v>0</v>
      </c>
      <c r="U10" s="272"/>
      <c r="V10" s="161">
        <v>0</v>
      </c>
    </row>
    <row r="11" spans="1:22" s="147" customFormat="1">
      <c r="A11" s="158">
        <v>5</v>
      </c>
      <c r="B11" s="1" t="s">
        <v>96</v>
      </c>
      <c r="C11" s="159"/>
      <c r="D11" s="146">
        <v>0</v>
      </c>
      <c r="E11" s="146"/>
      <c r="F11" s="146"/>
      <c r="G11" s="146"/>
      <c r="H11" s="146"/>
      <c r="I11" s="146"/>
      <c r="J11" s="146"/>
      <c r="K11" s="146"/>
      <c r="L11" s="160"/>
      <c r="M11" s="159"/>
      <c r="N11" s="146"/>
      <c r="O11" s="146"/>
      <c r="P11" s="146"/>
      <c r="Q11" s="146"/>
      <c r="R11" s="146"/>
      <c r="S11" s="160"/>
      <c r="T11" s="272">
        <v>0</v>
      </c>
      <c r="U11" s="272"/>
      <c r="V11" s="161">
        <v>0</v>
      </c>
    </row>
    <row r="12" spans="1:22" s="147" customFormat="1">
      <c r="A12" s="158">
        <v>6</v>
      </c>
      <c r="B12" s="1" t="s">
        <v>97</v>
      </c>
      <c r="C12" s="159"/>
      <c r="D12" s="146">
        <v>0</v>
      </c>
      <c r="E12" s="146"/>
      <c r="F12" s="146"/>
      <c r="G12" s="146"/>
      <c r="H12" s="146"/>
      <c r="I12" s="146"/>
      <c r="J12" s="146"/>
      <c r="K12" s="146"/>
      <c r="L12" s="160"/>
      <c r="M12" s="159"/>
      <c r="N12" s="146"/>
      <c r="O12" s="146"/>
      <c r="P12" s="146"/>
      <c r="Q12" s="146"/>
      <c r="R12" s="146"/>
      <c r="S12" s="160"/>
      <c r="T12" s="272">
        <v>0</v>
      </c>
      <c r="U12" s="272"/>
      <c r="V12" s="161">
        <v>0</v>
      </c>
    </row>
    <row r="13" spans="1:22" s="147" customFormat="1">
      <c r="A13" s="158">
        <v>7</v>
      </c>
      <c r="B13" s="1" t="s">
        <v>98</v>
      </c>
      <c r="C13" s="159"/>
      <c r="D13" s="146">
        <v>50110424.834640995</v>
      </c>
      <c r="E13" s="146"/>
      <c r="F13" s="146"/>
      <c r="G13" s="146"/>
      <c r="H13" s="146"/>
      <c r="I13" s="146"/>
      <c r="J13" s="146"/>
      <c r="K13" s="146"/>
      <c r="L13" s="160"/>
      <c r="M13" s="159"/>
      <c r="N13" s="146"/>
      <c r="O13" s="146"/>
      <c r="P13" s="146"/>
      <c r="Q13" s="146"/>
      <c r="R13" s="146"/>
      <c r="S13" s="160"/>
      <c r="T13" s="272">
        <v>39406837.274153598</v>
      </c>
      <c r="U13" s="272">
        <v>10703587.560487397</v>
      </c>
      <c r="V13" s="161">
        <v>50110424.834640995</v>
      </c>
    </row>
    <row r="14" spans="1:22" s="147" customFormat="1">
      <c r="A14" s="158">
        <v>8</v>
      </c>
      <c r="B14" s="1" t="s">
        <v>99</v>
      </c>
      <c r="C14" s="159"/>
      <c r="D14" s="146">
        <v>877231.96347970003</v>
      </c>
      <c r="E14" s="146"/>
      <c r="F14" s="146"/>
      <c r="G14" s="146"/>
      <c r="H14" s="146"/>
      <c r="I14" s="146"/>
      <c r="J14" s="146"/>
      <c r="K14" s="146"/>
      <c r="L14" s="160"/>
      <c r="M14" s="159"/>
      <c r="N14" s="146"/>
      <c r="O14" s="146"/>
      <c r="P14" s="146"/>
      <c r="Q14" s="146"/>
      <c r="R14" s="146"/>
      <c r="S14" s="160"/>
      <c r="T14" s="272">
        <v>731487.92514970002</v>
      </c>
      <c r="U14" s="272">
        <v>145744.03833000001</v>
      </c>
      <c r="V14" s="161">
        <v>877231.96347970003</v>
      </c>
    </row>
    <row r="15" spans="1:22" s="147" customFormat="1">
      <c r="A15" s="158">
        <v>9</v>
      </c>
      <c r="B15" s="1" t="s">
        <v>100</v>
      </c>
      <c r="C15" s="159"/>
      <c r="D15" s="146">
        <v>0</v>
      </c>
      <c r="E15" s="146"/>
      <c r="F15" s="146"/>
      <c r="G15" s="146"/>
      <c r="H15" s="146"/>
      <c r="I15" s="146"/>
      <c r="J15" s="146"/>
      <c r="K15" s="146"/>
      <c r="L15" s="160"/>
      <c r="M15" s="159"/>
      <c r="N15" s="146"/>
      <c r="O15" s="146"/>
      <c r="P15" s="146"/>
      <c r="Q15" s="146"/>
      <c r="R15" s="146"/>
      <c r="S15" s="160"/>
      <c r="T15" s="272">
        <v>0</v>
      </c>
      <c r="U15" s="272">
        <v>0</v>
      </c>
      <c r="V15" s="161">
        <v>0</v>
      </c>
    </row>
    <row r="16" spans="1:22" s="147" customFormat="1">
      <c r="A16" s="158">
        <v>10</v>
      </c>
      <c r="B16" s="1" t="s">
        <v>101</v>
      </c>
      <c r="C16" s="159"/>
      <c r="D16" s="146">
        <v>0</v>
      </c>
      <c r="E16" s="146"/>
      <c r="F16" s="146"/>
      <c r="G16" s="146"/>
      <c r="H16" s="146"/>
      <c r="I16" s="146"/>
      <c r="J16" s="146"/>
      <c r="K16" s="146"/>
      <c r="L16" s="160"/>
      <c r="M16" s="159"/>
      <c r="N16" s="146"/>
      <c r="O16" s="146"/>
      <c r="P16" s="146"/>
      <c r="Q16" s="146"/>
      <c r="R16" s="146"/>
      <c r="S16" s="160"/>
      <c r="T16" s="272">
        <v>0</v>
      </c>
      <c r="U16" s="272"/>
      <c r="V16" s="161">
        <v>0</v>
      </c>
    </row>
    <row r="17" spans="1:22" s="147" customFormat="1">
      <c r="A17" s="158">
        <v>11</v>
      </c>
      <c r="B17" s="1" t="s">
        <v>102</v>
      </c>
      <c r="C17" s="159"/>
      <c r="D17" s="146">
        <v>4076153.7929709</v>
      </c>
      <c r="E17" s="146"/>
      <c r="F17" s="146"/>
      <c r="G17" s="146"/>
      <c r="H17" s="146"/>
      <c r="I17" s="146"/>
      <c r="J17" s="146"/>
      <c r="K17" s="146"/>
      <c r="L17" s="160"/>
      <c r="M17" s="159"/>
      <c r="N17" s="146"/>
      <c r="O17" s="146"/>
      <c r="P17" s="146"/>
      <c r="Q17" s="146"/>
      <c r="R17" s="146"/>
      <c r="S17" s="160"/>
      <c r="T17" s="272">
        <v>4076153.7929709</v>
      </c>
      <c r="U17" s="272">
        <v>0</v>
      </c>
      <c r="V17" s="161">
        <v>4076153.7929709</v>
      </c>
    </row>
    <row r="18" spans="1:22" s="147" customFormat="1">
      <c r="A18" s="158">
        <v>12</v>
      </c>
      <c r="B18" s="1" t="s">
        <v>103</v>
      </c>
      <c r="C18" s="159"/>
      <c r="D18" s="146">
        <v>20004957.294765398</v>
      </c>
      <c r="E18" s="146"/>
      <c r="F18" s="146"/>
      <c r="G18" s="146"/>
      <c r="H18" s="146"/>
      <c r="I18" s="146"/>
      <c r="J18" s="146"/>
      <c r="K18" s="146"/>
      <c r="L18" s="160"/>
      <c r="M18" s="159"/>
      <c r="N18" s="146"/>
      <c r="O18" s="146"/>
      <c r="P18" s="146"/>
      <c r="Q18" s="146"/>
      <c r="R18" s="146"/>
      <c r="S18" s="160"/>
      <c r="T18" s="272">
        <v>16461277.3012456</v>
      </c>
      <c r="U18" s="272">
        <v>3543679.9935197998</v>
      </c>
      <c r="V18" s="161">
        <v>20004957.294765398</v>
      </c>
    </row>
    <row r="19" spans="1:22" s="147" customFormat="1">
      <c r="A19" s="158">
        <v>13</v>
      </c>
      <c r="B19" s="1" t="s">
        <v>104</v>
      </c>
      <c r="C19" s="159"/>
      <c r="D19" s="146">
        <v>0</v>
      </c>
      <c r="E19" s="146"/>
      <c r="F19" s="146"/>
      <c r="G19" s="146"/>
      <c r="H19" s="146"/>
      <c r="I19" s="146"/>
      <c r="J19" s="146"/>
      <c r="K19" s="146"/>
      <c r="L19" s="160"/>
      <c r="M19" s="159"/>
      <c r="N19" s="146"/>
      <c r="O19" s="146"/>
      <c r="P19" s="146"/>
      <c r="Q19" s="146"/>
      <c r="R19" s="146"/>
      <c r="S19" s="160"/>
      <c r="T19" s="272">
        <v>0</v>
      </c>
      <c r="U19" s="272"/>
      <c r="V19" s="161">
        <v>0</v>
      </c>
    </row>
    <row r="20" spans="1:22" s="147" customFormat="1">
      <c r="A20" s="158">
        <v>14</v>
      </c>
      <c r="B20" s="1" t="s">
        <v>105</v>
      </c>
      <c r="C20" s="159"/>
      <c r="D20" s="146">
        <v>1017066.245689</v>
      </c>
      <c r="E20" s="146"/>
      <c r="F20" s="146"/>
      <c r="G20" s="146"/>
      <c r="H20" s="146"/>
      <c r="I20" s="146"/>
      <c r="J20" s="146"/>
      <c r="K20" s="146"/>
      <c r="L20" s="160"/>
      <c r="M20" s="159"/>
      <c r="N20" s="146"/>
      <c r="O20" s="146"/>
      <c r="P20" s="146"/>
      <c r="Q20" s="146"/>
      <c r="R20" s="146"/>
      <c r="S20" s="160"/>
      <c r="T20" s="272">
        <v>230572.31208430001</v>
      </c>
      <c r="U20" s="272">
        <v>786493.93360470003</v>
      </c>
      <c r="V20" s="161">
        <v>1017066.245689</v>
      </c>
    </row>
    <row r="21" spans="1:22" ht="13.5" thickBot="1">
      <c r="A21" s="148"/>
      <c r="B21" s="162" t="s">
        <v>106</v>
      </c>
      <c r="C21" s="163">
        <v>0</v>
      </c>
      <c r="D21" s="150">
        <v>76085834.131545991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64">
        <v>0</v>
      </c>
      <c r="M21" s="163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64">
        <v>0</v>
      </c>
      <c r="T21" s="164">
        <v>60906328.605604105</v>
      </c>
      <c r="U21" s="164">
        <v>15179505.525941897</v>
      </c>
      <c r="V21" s="165">
        <v>76085834.131545991</v>
      </c>
    </row>
    <row r="24" spans="1:22">
      <c r="A24" s="7"/>
      <c r="B24" s="7"/>
      <c r="C24" s="61"/>
      <c r="D24" s="61"/>
      <c r="E24" s="61"/>
    </row>
    <row r="25" spans="1:22">
      <c r="A25" s="166"/>
      <c r="B25" s="166"/>
      <c r="C25" s="7"/>
      <c r="D25" s="61"/>
      <c r="E25" s="61"/>
    </row>
    <row r="26" spans="1:22">
      <c r="A26" s="166"/>
      <c r="B26" s="62"/>
      <c r="C26" s="7"/>
      <c r="D26" s="61"/>
      <c r="E26" s="61"/>
    </row>
    <row r="27" spans="1:22">
      <c r="A27" s="166"/>
      <c r="B27" s="166"/>
      <c r="C27" s="7"/>
      <c r="D27" s="61"/>
      <c r="E27" s="61"/>
    </row>
    <row r="28" spans="1:22">
      <c r="A28" s="166"/>
      <c r="B28" s="62"/>
      <c r="C28" s="7"/>
      <c r="D28" s="61"/>
      <c r="E28" s="61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73" customWidth="1"/>
    <col min="4" max="4" width="14.85546875" style="273" bestFit="1" customWidth="1"/>
    <col min="5" max="5" width="17.7109375" style="273" customWidth="1"/>
    <col min="6" max="6" width="15.85546875" style="273" customWidth="1"/>
    <col min="7" max="7" width="17.42578125" style="273" customWidth="1"/>
    <col min="8" max="8" width="15.28515625" style="273" customWidth="1"/>
    <col min="9" max="16384" width="9.140625" style="36"/>
  </cols>
  <sheetData>
    <row r="1" spans="1:9">
      <c r="A1" s="2" t="s">
        <v>30</v>
      </c>
      <c r="B1" s="4" t="str">
        <f>'Info '!C2</f>
        <v>JSC "BasisBank"</v>
      </c>
    </row>
    <row r="2" spans="1:9">
      <c r="A2" s="2" t="s">
        <v>31</v>
      </c>
      <c r="B2" s="524">
        <v>44196</v>
      </c>
    </row>
    <row r="4" spans="1:9" ht="13.5" thickBot="1">
      <c r="A4" s="2" t="s">
        <v>254</v>
      </c>
      <c r="B4" s="151" t="s">
        <v>377</v>
      </c>
    </row>
    <row r="5" spans="1:9">
      <c r="A5" s="152"/>
      <c r="B5" s="167"/>
      <c r="C5" s="274" t="s">
        <v>0</v>
      </c>
      <c r="D5" s="274" t="s">
        <v>1</v>
      </c>
      <c r="E5" s="274" t="s">
        <v>2</v>
      </c>
      <c r="F5" s="274" t="s">
        <v>3</v>
      </c>
      <c r="G5" s="275" t="s">
        <v>4</v>
      </c>
      <c r="H5" s="276" t="s">
        <v>5</v>
      </c>
      <c r="I5" s="168"/>
    </row>
    <row r="6" spans="1:9" s="168" customFormat="1" ht="12.75" customHeight="1">
      <c r="A6" s="169"/>
      <c r="B6" s="571" t="s">
        <v>253</v>
      </c>
      <c r="C6" s="573" t="s">
        <v>369</v>
      </c>
      <c r="D6" s="575" t="s">
        <v>368</v>
      </c>
      <c r="E6" s="576"/>
      <c r="F6" s="573" t="s">
        <v>373</v>
      </c>
      <c r="G6" s="573" t="s">
        <v>374</v>
      </c>
      <c r="H6" s="569" t="s">
        <v>372</v>
      </c>
    </row>
    <row r="7" spans="1:9" ht="38.25">
      <c r="A7" s="171"/>
      <c r="B7" s="572"/>
      <c r="C7" s="574"/>
      <c r="D7" s="277" t="s">
        <v>371</v>
      </c>
      <c r="E7" s="277" t="s">
        <v>370</v>
      </c>
      <c r="F7" s="574"/>
      <c r="G7" s="574"/>
      <c r="H7" s="570"/>
      <c r="I7" s="168"/>
    </row>
    <row r="8" spans="1:9">
      <c r="A8" s="169">
        <v>1</v>
      </c>
      <c r="B8" s="1" t="s">
        <v>93</v>
      </c>
      <c r="C8" s="278">
        <v>648519221.73409998</v>
      </c>
      <c r="D8" s="279"/>
      <c r="E8" s="278"/>
      <c r="F8" s="278">
        <v>198242122.20410001</v>
      </c>
      <c r="G8" s="280">
        <v>198242122.20410001</v>
      </c>
      <c r="H8" s="282">
        <v>0.3056842658788323</v>
      </c>
    </row>
    <row r="9" spans="1:9" ht="15" customHeight="1">
      <c r="A9" s="169">
        <v>2</v>
      </c>
      <c r="B9" s="1" t="s">
        <v>94</v>
      </c>
      <c r="C9" s="278">
        <v>0</v>
      </c>
      <c r="D9" s="279"/>
      <c r="E9" s="278"/>
      <c r="F9" s="278">
        <v>0</v>
      </c>
      <c r="G9" s="280">
        <v>0</v>
      </c>
      <c r="H9" s="282" t="e">
        <v>#DIV/0!</v>
      </c>
    </row>
    <row r="10" spans="1:9">
      <c r="A10" s="169">
        <v>3</v>
      </c>
      <c r="B10" s="1" t="s">
        <v>271</v>
      </c>
      <c r="C10" s="278">
        <v>5568354.3005999997</v>
      </c>
      <c r="D10" s="279">
        <v>0</v>
      </c>
      <c r="E10" s="278">
        <v>0</v>
      </c>
      <c r="F10" s="278">
        <v>5568354.3005999997</v>
      </c>
      <c r="G10" s="280">
        <v>5568354.3005999997</v>
      </c>
      <c r="H10" s="282">
        <v>1</v>
      </c>
    </row>
    <row r="11" spans="1:9">
      <c r="A11" s="169">
        <v>4</v>
      </c>
      <c r="B11" s="1" t="s">
        <v>95</v>
      </c>
      <c r="C11" s="278">
        <v>0</v>
      </c>
      <c r="D11" s="279"/>
      <c r="E11" s="278"/>
      <c r="F11" s="278">
        <v>0</v>
      </c>
      <c r="G11" s="280">
        <v>0</v>
      </c>
      <c r="H11" s="282" t="e">
        <v>#DIV/0!</v>
      </c>
    </row>
    <row r="12" spans="1:9">
      <c r="A12" s="169">
        <v>5</v>
      </c>
      <c r="B12" s="1" t="s">
        <v>96</v>
      </c>
      <c r="C12" s="278">
        <v>0</v>
      </c>
      <c r="D12" s="279"/>
      <c r="E12" s="278"/>
      <c r="F12" s="278">
        <v>0</v>
      </c>
      <c r="G12" s="280">
        <v>0</v>
      </c>
      <c r="H12" s="282" t="e">
        <v>#DIV/0!</v>
      </c>
    </row>
    <row r="13" spans="1:9">
      <c r="A13" s="169">
        <v>6</v>
      </c>
      <c r="B13" s="1" t="s">
        <v>97</v>
      </c>
      <c r="C13" s="278">
        <v>165996061.28049999</v>
      </c>
      <c r="D13" s="279"/>
      <c r="E13" s="278"/>
      <c r="F13" s="278">
        <v>35307500.425860003</v>
      </c>
      <c r="G13" s="280">
        <v>35307500.425860003</v>
      </c>
      <c r="H13" s="282">
        <v>0.2127008324986544</v>
      </c>
    </row>
    <row r="14" spans="1:9">
      <c r="A14" s="169">
        <v>7</v>
      </c>
      <c r="B14" s="1" t="s">
        <v>98</v>
      </c>
      <c r="C14" s="278">
        <v>681719067.14108086</v>
      </c>
      <c r="D14" s="279">
        <v>98757891.390699714</v>
      </c>
      <c r="E14" s="278">
        <v>63507231.840649843</v>
      </c>
      <c r="F14" s="278">
        <v>745082776.88580573</v>
      </c>
      <c r="G14" s="280">
        <v>694972352.05116475</v>
      </c>
      <c r="H14" s="282">
        <v>0.93256552137353121</v>
      </c>
    </row>
    <row r="15" spans="1:9">
      <c r="A15" s="169">
        <v>8</v>
      </c>
      <c r="B15" s="1" t="s">
        <v>99</v>
      </c>
      <c r="C15" s="278">
        <v>112796406.42751969</v>
      </c>
      <c r="D15" s="279">
        <v>1209160.3190000004</v>
      </c>
      <c r="E15" s="278">
        <v>670977.05949999997</v>
      </c>
      <c r="F15" s="278">
        <v>85179954.231389776</v>
      </c>
      <c r="G15" s="280">
        <v>84302722.267910078</v>
      </c>
      <c r="H15" s="282">
        <v>0.74296876932527522</v>
      </c>
    </row>
    <row r="16" spans="1:9">
      <c r="A16" s="169">
        <v>9</v>
      </c>
      <c r="B16" s="1" t="s">
        <v>100</v>
      </c>
      <c r="C16" s="278">
        <v>33540770.292175598</v>
      </c>
      <c r="D16" s="279">
        <v>0</v>
      </c>
      <c r="E16" s="278">
        <v>0</v>
      </c>
      <c r="F16" s="278">
        <v>11897544.011010148</v>
      </c>
      <c r="G16" s="280">
        <v>11897544.011010148</v>
      </c>
      <c r="H16" s="282">
        <v>0.35471886624457194</v>
      </c>
    </row>
    <row r="17" spans="1:8">
      <c r="A17" s="169">
        <v>10</v>
      </c>
      <c r="B17" s="1" t="s">
        <v>101</v>
      </c>
      <c r="C17" s="278">
        <v>42363537.516703598</v>
      </c>
      <c r="D17" s="279">
        <v>0</v>
      </c>
      <c r="E17" s="278">
        <v>0</v>
      </c>
      <c r="F17" s="278">
        <v>47259703.389943749</v>
      </c>
      <c r="G17" s="280">
        <v>47259703.389943749</v>
      </c>
      <c r="H17" s="282">
        <v>1.1155750005841611</v>
      </c>
    </row>
    <row r="18" spans="1:8">
      <c r="A18" s="169">
        <v>11</v>
      </c>
      <c r="B18" s="1" t="s">
        <v>102</v>
      </c>
      <c r="C18" s="278">
        <v>39120915.322530098</v>
      </c>
      <c r="D18" s="279">
        <v>364172.77000000014</v>
      </c>
      <c r="E18" s="278">
        <v>182086.38500000007</v>
      </c>
      <c r="F18" s="278">
        <v>55214818.885366604</v>
      </c>
      <c r="G18" s="280">
        <v>51138665.092395701</v>
      </c>
      <c r="H18" s="282">
        <v>1.3011389174022807</v>
      </c>
    </row>
    <row r="19" spans="1:8">
      <c r="A19" s="169">
        <v>12</v>
      </c>
      <c r="B19" s="1" t="s">
        <v>103</v>
      </c>
      <c r="C19" s="278">
        <v>48520284.2412</v>
      </c>
      <c r="D19" s="279">
        <v>26215946.666199986</v>
      </c>
      <c r="E19" s="278">
        <v>11698636.629919998</v>
      </c>
      <c r="F19" s="278">
        <v>60194187.866319999</v>
      </c>
      <c r="G19" s="280">
        <v>40189230.571554601</v>
      </c>
      <c r="H19" s="282">
        <v>0.66738543285369123</v>
      </c>
    </row>
    <row r="20" spans="1:8">
      <c r="A20" s="169">
        <v>13</v>
      </c>
      <c r="B20" s="1" t="s">
        <v>248</v>
      </c>
      <c r="C20" s="278">
        <v>0</v>
      </c>
      <c r="D20" s="279"/>
      <c r="E20" s="278"/>
      <c r="F20" s="278">
        <v>0</v>
      </c>
      <c r="G20" s="280">
        <v>0</v>
      </c>
      <c r="H20" s="282" t="e">
        <v>#DIV/0!</v>
      </c>
    </row>
    <row r="21" spans="1:8">
      <c r="A21" s="169">
        <v>14</v>
      </c>
      <c r="B21" s="1" t="s">
        <v>105</v>
      </c>
      <c r="C21" s="278">
        <v>239962766.84766999</v>
      </c>
      <c r="D21" s="279">
        <v>9153934.1232000031</v>
      </c>
      <c r="E21" s="278">
        <v>4712386.8036000039</v>
      </c>
      <c r="F21" s="278">
        <v>226244598.12042499</v>
      </c>
      <c r="G21" s="280">
        <v>225227531.87473601</v>
      </c>
      <c r="H21" s="282">
        <v>0.92051656457013098</v>
      </c>
    </row>
    <row r="22" spans="1:8" ht="13.5" thickBot="1">
      <c r="A22" s="172"/>
      <c r="B22" s="173" t="s">
        <v>106</v>
      </c>
      <c r="C22" s="281">
        <v>2018107385.10408</v>
      </c>
      <c r="D22" s="281">
        <v>135701105.26909971</v>
      </c>
      <c r="E22" s="281">
        <v>80771318.718669847</v>
      </c>
      <c r="F22" s="281">
        <v>1470191560.320821</v>
      </c>
      <c r="G22" s="281">
        <v>1394105726.1892753</v>
      </c>
      <c r="H22" s="283">
        <v>0.66421452733316566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0.5703125" style="273" bestFit="1" customWidth="1"/>
    <col min="2" max="2" width="104.140625" style="273" customWidth="1"/>
    <col min="3" max="4" width="12.7109375" style="273" customWidth="1"/>
    <col min="5" max="5" width="15" style="273" customWidth="1"/>
    <col min="6" max="11" width="12.7109375" style="273" customWidth="1"/>
    <col min="12" max="16384" width="9.140625" style="273"/>
  </cols>
  <sheetData>
    <row r="1" spans="1:11">
      <c r="A1" s="273" t="s">
        <v>30</v>
      </c>
      <c r="B1" s="273" t="str">
        <f>'Info '!C2</f>
        <v>JSC "BasisBank"</v>
      </c>
    </row>
    <row r="2" spans="1:11">
      <c r="A2" s="273" t="s">
        <v>31</v>
      </c>
      <c r="B2" s="524">
        <v>44196</v>
      </c>
      <c r="C2" s="298"/>
      <c r="D2" s="298"/>
    </row>
    <row r="3" spans="1:11">
      <c r="B3" s="298"/>
      <c r="C3" s="298"/>
      <c r="D3" s="298"/>
    </row>
    <row r="4" spans="1:11" ht="13.5" thickBot="1">
      <c r="A4" s="273" t="s">
        <v>250</v>
      </c>
      <c r="B4" s="321" t="s">
        <v>378</v>
      </c>
      <c r="C4" s="298"/>
      <c r="D4" s="298"/>
    </row>
    <row r="5" spans="1:11" ht="30" customHeight="1">
      <c r="A5" s="577"/>
      <c r="B5" s="578"/>
      <c r="C5" s="579" t="s">
        <v>430</v>
      </c>
      <c r="D5" s="579"/>
      <c r="E5" s="579"/>
      <c r="F5" s="579" t="s">
        <v>431</v>
      </c>
      <c r="G5" s="579"/>
      <c r="H5" s="579"/>
      <c r="I5" s="579" t="s">
        <v>432</v>
      </c>
      <c r="J5" s="579"/>
      <c r="K5" s="580"/>
    </row>
    <row r="6" spans="1:11">
      <c r="A6" s="299"/>
      <c r="B6" s="300"/>
      <c r="C6" s="43" t="s">
        <v>69</v>
      </c>
      <c r="D6" s="43" t="s">
        <v>70</v>
      </c>
      <c r="E6" s="43" t="s">
        <v>71</v>
      </c>
      <c r="F6" s="43" t="s">
        <v>69</v>
      </c>
      <c r="G6" s="43" t="s">
        <v>70</v>
      </c>
      <c r="H6" s="43" t="s">
        <v>71</v>
      </c>
      <c r="I6" s="43" t="s">
        <v>69</v>
      </c>
      <c r="J6" s="43" t="s">
        <v>70</v>
      </c>
      <c r="K6" s="43" t="s">
        <v>71</v>
      </c>
    </row>
    <row r="7" spans="1:11">
      <c r="A7" s="301" t="s">
        <v>381</v>
      </c>
      <c r="B7" s="302"/>
      <c r="C7" s="302"/>
      <c r="D7" s="302"/>
      <c r="E7" s="302"/>
      <c r="F7" s="302"/>
      <c r="G7" s="302"/>
      <c r="H7" s="302"/>
      <c r="I7" s="302"/>
      <c r="J7" s="302"/>
      <c r="K7" s="303"/>
    </row>
    <row r="8" spans="1:11">
      <c r="A8" s="304">
        <v>1</v>
      </c>
      <c r="B8" s="305" t="s">
        <v>379</v>
      </c>
      <c r="C8" s="500"/>
      <c r="D8" s="500"/>
      <c r="E8" s="500"/>
      <c r="F8" s="501">
        <v>170661768.0817771</v>
      </c>
      <c r="G8" s="501">
        <v>315655970.50060952</v>
      </c>
      <c r="H8" s="501">
        <v>486317738.58238661</v>
      </c>
      <c r="I8" s="501">
        <v>168307800.77579901</v>
      </c>
      <c r="J8" s="501">
        <v>224383419.80375671</v>
      </c>
      <c r="K8" s="502">
        <v>392691220.57955575</v>
      </c>
    </row>
    <row r="9" spans="1:11">
      <c r="A9" s="301" t="s">
        <v>382</v>
      </c>
      <c r="B9" s="302"/>
      <c r="C9" s="503"/>
      <c r="D9" s="503"/>
      <c r="E9" s="503"/>
      <c r="F9" s="504"/>
      <c r="G9" s="504"/>
      <c r="H9" s="504"/>
      <c r="I9" s="504"/>
      <c r="J9" s="504"/>
      <c r="K9" s="505"/>
    </row>
    <row r="10" spans="1:11">
      <c r="A10" s="307">
        <v>2</v>
      </c>
      <c r="B10" s="308" t="s">
        <v>390</v>
      </c>
      <c r="C10" s="506">
        <v>59612988.539256297</v>
      </c>
      <c r="D10" s="507">
        <v>285473555.44353366</v>
      </c>
      <c r="E10" s="507">
        <v>345086543.98278993</v>
      </c>
      <c r="F10" s="507">
        <v>10943464.032785561</v>
      </c>
      <c r="G10" s="507">
        <v>42920581.56361831</v>
      </c>
      <c r="H10" s="507">
        <v>53864045.596403867</v>
      </c>
      <c r="I10" s="507">
        <v>2117878.1719400552</v>
      </c>
      <c r="J10" s="507">
        <v>6457218.4052881449</v>
      </c>
      <c r="K10" s="508">
        <v>8575096.5772281997</v>
      </c>
    </row>
    <row r="11" spans="1:11">
      <c r="A11" s="307">
        <v>3</v>
      </c>
      <c r="B11" s="308" t="s">
        <v>384</v>
      </c>
      <c r="C11" s="506">
        <v>281023086.91601545</v>
      </c>
      <c r="D11" s="507">
        <v>613223486.08394539</v>
      </c>
      <c r="E11" s="507">
        <v>894246572.9999609</v>
      </c>
      <c r="F11" s="507">
        <v>75908760.325310141</v>
      </c>
      <c r="G11" s="507">
        <v>89529090.95528686</v>
      </c>
      <c r="H11" s="507">
        <v>165437851.280597</v>
      </c>
      <c r="I11" s="507">
        <v>59503105.610878766</v>
      </c>
      <c r="J11" s="507">
        <v>76233512.886943296</v>
      </c>
      <c r="K11" s="508">
        <v>135736618.49782205</v>
      </c>
    </row>
    <row r="12" spans="1:11">
      <c r="A12" s="307">
        <v>4</v>
      </c>
      <c r="B12" s="308" t="s">
        <v>385</v>
      </c>
      <c r="C12" s="506">
        <v>131404347.82608691</v>
      </c>
      <c r="D12" s="507">
        <v>0</v>
      </c>
      <c r="E12" s="507">
        <v>131404347.82608691</v>
      </c>
      <c r="F12" s="507">
        <v>0</v>
      </c>
      <c r="G12" s="507">
        <v>0</v>
      </c>
      <c r="H12" s="507">
        <v>0</v>
      </c>
      <c r="I12" s="507">
        <v>0</v>
      </c>
      <c r="J12" s="507">
        <v>0</v>
      </c>
      <c r="K12" s="508">
        <v>0</v>
      </c>
    </row>
    <row r="13" spans="1:11">
      <c r="A13" s="307">
        <v>5</v>
      </c>
      <c r="B13" s="308" t="s">
        <v>393</v>
      </c>
      <c r="C13" s="506">
        <v>64393031.067917198</v>
      </c>
      <c r="D13" s="507">
        <v>55224059.910229102</v>
      </c>
      <c r="E13" s="507">
        <v>119617090.9781463</v>
      </c>
      <c r="F13" s="507">
        <v>15068473.803140262</v>
      </c>
      <c r="G13" s="507">
        <v>12411735.157088699</v>
      </c>
      <c r="H13" s="507">
        <v>27480208.960228961</v>
      </c>
      <c r="I13" s="507">
        <v>6079793.3453683397</v>
      </c>
      <c r="J13" s="507">
        <v>4663121.6185111059</v>
      </c>
      <c r="K13" s="508">
        <v>10742914.963879446</v>
      </c>
    </row>
    <row r="14" spans="1:11">
      <c r="A14" s="307">
        <v>6</v>
      </c>
      <c r="B14" s="308" t="s">
        <v>425</v>
      </c>
      <c r="C14" s="506"/>
      <c r="D14" s="507"/>
      <c r="E14" s="507"/>
      <c r="F14" s="507">
        <v>0</v>
      </c>
      <c r="G14" s="507">
        <v>0</v>
      </c>
      <c r="H14" s="507">
        <v>0</v>
      </c>
      <c r="I14" s="507"/>
      <c r="J14" s="507"/>
      <c r="K14" s="508"/>
    </row>
    <row r="15" spans="1:11">
      <c r="A15" s="307">
        <v>7</v>
      </c>
      <c r="B15" s="308" t="s">
        <v>426</v>
      </c>
      <c r="C15" s="506">
        <v>9858932.9127164017</v>
      </c>
      <c r="D15" s="507">
        <v>11826729.329963401</v>
      </c>
      <c r="E15" s="507">
        <v>21685662.242679805</v>
      </c>
      <c r="F15" s="507">
        <v>3699796.8119565002</v>
      </c>
      <c r="G15" s="507">
        <v>0</v>
      </c>
      <c r="H15" s="507">
        <v>3699796.8119565002</v>
      </c>
      <c r="I15" s="507">
        <v>3699796.8119565002</v>
      </c>
      <c r="J15" s="507">
        <v>0</v>
      </c>
      <c r="K15" s="508">
        <v>3699796.8119565002</v>
      </c>
    </row>
    <row r="16" spans="1:11">
      <c r="A16" s="307">
        <v>8</v>
      </c>
      <c r="B16" s="309" t="s">
        <v>386</v>
      </c>
      <c r="C16" s="506">
        <v>546292387.26199222</v>
      </c>
      <c r="D16" s="507">
        <v>965747830.76767159</v>
      </c>
      <c r="E16" s="507">
        <v>1512040218.029664</v>
      </c>
      <c r="F16" s="507">
        <v>105620494.97319247</v>
      </c>
      <c r="G16" s="507">
        <v>144861407.67599386</v>
      </c>
      <c r="H16" s="507">
        <v>250481902.64918631</v>
      </c>
      <c r="I16" s="507">
        <v>71400573.94014366</v>
      </c>
      <c r="J16" s="507">
        <v>87353852.910742551</v>
      </c>
      <c r="K16" s="508">
        <v>158754426.85088617</v>
      </c>
    </row>
    <row r="17" spans="1:11">
      <c r="A17" s="301" t="s">
        <v>383</v>
      </c>
      <c r="B17" s="302"/>
      <c r="C17" s="504"/>
      <c r="D17" s="504"/>
      <c r="E17" s="504"/>
      <c r="F17" s="504"/>
      <c r="G17" s="504"/>
      <c r="H17" s="504"/>
      <c r="I17" s="504"/>
      <c r="J17" s="504"/>
      <c r="K17" s="505"/>
    </row>
    <row r="18" spans="1:11">
      <c r="A18" s="307">
        <v>9</v>
      </c>
      <c r="B18" s="308" t="s">
        <v>389</v>
      </c>
      <c r="C18" s="506">
        <v>8642404.9673909992</v>
      </c>
      <c r="D18" s="507">
        <v>0</v>
      </c>
      <c r="E18" s="507">
        <v>8642404.9673909992</v>
      </c>
      <c r="F18" s="507"/>
      <c r="G18" s="507"/>
      <c r="H18" s="507">
        <v>0</v>
      </c>
      <c r="I18" s="507">
        <v>8642404.9673909992</v>
      </c>
      <c r="J18" s="507">
        <v>0</v>
      </c>
      <c r="K18" s="508">
        <v>8642404.9673909992</v>
      </c>
    </row>
    <row r="19" spans="1:11">
      <c r="A19" s="307">
        <v>10</v>
      </c>
      <c r="B19" s="308" t="s">
        <v>427</v>
      </c>
      <c r="C19" s="506">
        <v>375511380.11264306</v>
      </c>
      <c r="D19" s="507">
        <v>633140274.28068614</v>
      </c>
      <c r="E19" s="507">
        <v>1008651654.3933291</v>
      </c>
      <c r="F19" s="507">
        <v>22291898.431325547</v>
      </c>
      <c r="G19" s="507">
        <v>5133990.5556930993</v>
      </c>
      <c r="H19" s="507">
        <v>27425888.987018645</v>
      </c>
      <c r="I19" s="507">
        <v>24645865.737303648</v>
      </c>
      <c r="J19" s="507">
        <v>97330102.825154424</v>
      </c>
      <c r="K19" s="508">
        <v>121975968.56245807</v>
      </c>
    </row>
    <row r="20" spans="1:11">
      <c r="A20" s="307">
        <v>11</v>
      </c>
      <c r="B20" s="308" t="s">
        <v>388</v>
      </c>
      <c r="C20" s="506">
        <v>13828790.569346899</v>
      </c>
      <c r="D20" s="507">
        <v>13273893.766776899</v>
      </c>
      <c r="E20" s="507">
        <v>27102684.336123798</v>
      </c>
      <c r="F20" s="507">
        <v>1107636.7903215</v>
      </c>
      <c r="G20" s="507">
        <v>32845.711174999997</v>
      </c>
      <c r="H20" s="507">
        <v>1140482.5014965001</v>
      </c>
      <c r="I20" s="507">
        <v>1107636.7903215</v>
      </c>
      <c r="J20" s="507">
        <v>32845.711174999997</v>
      </c>
      <c r="K20" s="508">
        <v>1140482.5014965001</v>
      </c>
    </row>
    <row r="21" spans="1:11" ht="13.5" thickBot="1">
      <c r="A21" s="310">
        <v>12</v>
      </c>
      <c r="B21" s="311" t="s">
        <v>387</v>
      </c>
      <c r="C21" s="509">
        <v>397982575.64938098</v>
      </c>
      <c r="D21" s="510">
        <v>646414168.04746306</v>
      </c>
      <c r="E21" s="509">
        <v>1044396743.696844</v>
      </c>
      <c r="F21" s="510">
        <v>23399535.221647047</v>
      </c>
      <c r="G21" s="510">
        <v>5166836.2668680996</v>
      </c>
      <c r="H21" s="510">
        <v>28566371.488515146</v>
      </c>
      <c r="I21" s="510">
        <v>34395907.495016143</v>
      </c>
      <c r="J21" s="510">
        <v>97362948.536329418</v>
      </c>
      <c r="K21" s="511">
        <v>131758856.03134556</v>
      </c>
    </row>
    <row r="22" spans="1:11" ht="38.25" customHeight="1" thickBot="1">
      <c r="A22" s="312"/>
      <c r="B22" s="313"/>
      <c r="C22" s="512"/>
      <c r="D22" s="512"/>
      <c r="E22" s="512"/>
      <c r="F22" s="581" t="s">
        <v>429</v>
      </c>
      <c r="G22" s="582"/>
      <c r="H22" s="582"/>
      <c r="I22" s="581" t="s">
        <v>394</v>
      </c>
      <c r="J22" s="582"/>
      <c r="K22" s="583"/>
    </row>
    <row r="23" spans="1:11">
      <c r="A23" s="314">
        <v>13</v>
      </c>
      <c r="B23" s="315" t="s">
        <v>379</v>
      </c>
      <c r="C23" s="513"/>
      <c r="D23" s="513"/>
      <c r="E23" s="513"/>
      <c r="F23" s="517">
        <v>170661768.0817771</v>
      </c>
      <c r="G23" s="517">
        <v>315655970.50060952</v>
      </c>
      <c r="H23" s="517">
        <v>486317738.58238655</v>
      </c>
      <c r="I23" s="517">
        <v>168307800.77579901</v>
      </c>
      <c r="J23" s="517">
        <v>224383419.80375671</v>
      </c>
      <c r="K23" s="518">
        <v>392691220.57955569</v>
      </c>
    </row>
    <row r="24" spans="1:11" ht="13.5" thickBot="1">
      <c r="A24" s="316">
        <v>14</v>
      </c>
      <c r="B24" s="317" t="s">
        <v>391</v>
      </c>
      <c r="C24" s="514"/>
      <c r="D24" s="515"/>
      <c r="E24" s="516"/>
      <c r="F24" s="519">
        <v>82220959.751545429</v>
      </c>
      <c r="G24" s="519">
        <v>139694571.4091258</v>
      </c>
      <c r="H24" s="519">
        <v>221915531.16067123</v>
      </c>
      <c r="I24" s="519">
        <v>45647071.412518516</v>
      </c>
      <c r="J24" s="519">
        <v>21838463.227685634</v>
      </c>
      <c r="K24" s="520">
        <v>39688606.712721549</v>
      </c>
    </row>
    <row r="25" spans="1:11" ht="13.5" thickBot="1">
      <c r="A25" s="318">
        <v>15</v>
      </c>
      <c r="B25" s="319" t="s">
        <v>392</v>
      </c>
      <c r="C25" s="320"/>
      <c r="D25" s="320"/>
      <c r="E25" s="320"/>
      <c r="F25" s="498">
        <v>2.0756479685652094</v>
      </c>
      <c r="G25" s="498">
        <v>2.2596151540931584</v>
      </c>
      <c r="H25" s="498">
        <v>2.1914542710860689</v>
      </c>
      <c r="I25" s="498">
        <v>3.6871544124874855</v>
      </c>
      <c r="J25" s="498">
        <v>10.274689087064306</v>
      </c>
      <c r="K25" s="499">
        <v>9.8943060264618659</v>
      </c>
    </row>
    <row r="27" spans="1:11" ht="25.5">
      <c r="B27" s="297" t="s">
        <v>428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6"/>
  </cols>
  <sheetData>
    <row r="1" spans="1:14">
      <c r="A1" s="4" t="s">
        <v>30</v>
      </c>
      <c r="B1" s="4" t="str">
        <f>'Info '!C2</f>
        <v>JSC "BasisBank"</v>
      </c>
    </row>
    <row r="2" spans="1:14" ht="14.25" customHeight="1">
      <c r="A2" s="4" t="s">
        <v>31</v>
      </c>
      <c r="B2" s="524">
        <v>44196</v>
      </c>
    </row>
    <row r="3" spans="1:14" ht="14.25" customHeight="1"/>
    <row r="4" spans="1:14" ht="13.5" thickBot="1">
      <c r="A4" s="4" t="s">
        <v>266</v>
      </c>
      <c r="B4" s="236" t="s">
        <v>28</v>
      </c>
    </row>
    <row r="5" spans="1:14" s="179" customFormat="1">
      <c r="A5" s="175"/>
      <c r="B5" s="176"/>
      <c r="C5" s="177" t="s">
        <v>0</v>
      </c>
      <c r="D5" s="177" t="s">
        <v>1</v>
      </c>
      <c r="E5" s="177" t="s">
        <v>2</v>
      </c>
      <c r="F5" s="177" t="s">
        <v>3</v>
      </c>
      <c r="G5" s="177" t="s">
        <v>4</v>
      </c>
      <c r="H5" s="177" t="s">
        <v>5</v>
      </c>
      <c r="I5" s="177" t="s">
        <v>8</v>
      </c>
      <c r="J5" s="177" t="s">
        <v>9</v>
      </c>
      <c r="K5" s="177" t="s">
        <v>10</v>
      </c>
      <c r="L5" s="177" t="s">
        <v>11</v>
      </c>
      <c r="M5" s="177" t="s">
        <v>12</v>
      </c>
      <c r="N5" s="178" t="s">
        <v>13</v>
      </c>
    </row>
    <row r="6" spans="1:14" ht="25.5">
      <c r="A6" s="180"/>
      <c r="B6" s="181"/>
      <c r="C6" s="182" t="s">
        <v>265</v>
      </c>
      <c r="D6" s="183" t="s">
        <v>264</v>
      </c>
      <c r="E6" s="184" t="s">
        <v>263</v>
      </c>
      <c r="F6" s="185">
        <v>0</v>
      </c>
      <c r="G6" s="185">
        <v>0.2</v>
      </c>
      <c r="H6" s="185">
        <v>0.35</v>
      </c>
      <c r="I6" s="185">
        <v>0.5</v>
      </c>
      <c r="J6" s="185">
        <v>0.75</v>
      </c>
      <c r="K6" s="185">
        <v>1</v>
      </c>
      <c r="L6" s="185">
        <v>1.5</v>
      </c>
      <c r="M6" s="185">
        <v>2.5</v>
      </c>
      <c r="N6" s="235" t="s">
        <v>277</v>
      </c>
    </row>
    <row r="7" spans="1:14" ht="15">
      <c r="A7" s="186">
        <v>1</v>
      </c>
      <c r="B7" s="187" t="s">
        <v>262</v>
      </c>
      <c r="C7" s="188">
        <f>SUM(C8:C13)</f>
        <v>1206990</v>
      </c>
      <c r="D7" s="181"/>
      <c r="E7" s="189">
        <f t="shared" ref="E7:M7" si="0">SUM(E8:E13)</f>
        <v>24139.8</v>
      </c>
      <c r="F7" s="190">
        <f>SUM(F8:F13)</f>
        <v>0</v>
      </c>
      <c r="G7" s="190">
        <f t="shared" si="0"/>
        <v>0</v>
      </c>
      <c r="H7" s="190">
        <f t="shared" si="0"/>
        <v>0</v>
      </c>
      <c r="I7" s="190">
        <f t="shared" si="0"/>
        <v>0</v>
      </c>
      <c r="J7" s="190">
        <f t="shared" si="0"/>
        <v>0</v>
      </c>
      <c r="K7" s="190">
        <f t="shared" si="0"/>
        <v>24139.8</v>
      </c>
      <c r="L7" s="190">
        <f t="shared" si="0"/>
        <v>0</v>
      </c>
      <c r="M7" s="190">
        <f t="shared" si="0"/>
        <v>0</v>
      </c>
      <c r="N7" s="191">
        <f>SUM(N8:N13)</f>
        <v>24139.8</v>
      </c>
    </row>
    <row r="8" spans="1:14" ht="14.25">
      <c r="A8" s="186">
        <v>1.1000000000000001</v>
      </c>
      <c r="B8" s="192" t="s">
        <v>260</v>
      </c>
      <c r="C8" s="190">
        <v>1206990</v>
      </c>
      <c r="D8" s="193">
        <v>0.02</v>
      </c>
      <c r="E8" s="189">
        <f>C8*D8</f>
        <v>24139.8</v>
      </c>
      <c r="F8" s="190"/>
      <c r="G8" s="190"/>
      <c r="H8" s="190"/>
      <c r="I8" s="190"/>
      <c r="J8" s="190"/>
      <c r="K8" s="190">
        <v>24139.8</v>
      </c>
      <c r="L8" s="190"/>
      <c r="M8" s="190"/>
      <c r="N8" s="191">
        <f>SUMPRODUCT($F$6:$M$6,F8:M8)</f>
        <v>24139.8</v>
      </c>
    </row>
    <row r="9" spans="1:14" ht="14.25">
      <c r="A9" s="186">
        <v>1.2</v>
      </c>
      <c r="B9" s="192" t="s">
        <v>259</v>
      </c>
      <c r="C9" s="190">
        <v>0</v>
      </c>
      <c r="D9" s="193">
        <v>0.05</v>
      </c>
      <c r="E9" s="189">
        <f>C9*D9</f>
        <v>0</v>
      </c>
      <c r="F9" s="190"/>
      <c r="G9" s="190"/>
      <c r="H9" s="190"/>
      <c r="I9" s="190"/>
      <c r="J9" s="190"/>
      <c r="K9" s="190"/>
      <c r="L9" s="190"/>
      <c r="M9" s="190"/>
      <c r="N9" s="191">
        <f t="shared" ref="N9:N12" si="1">SUMPRODUCT($F$6:$M$6,F9:M9)</f>
        <v>0</v>
      </c>
    </row>
    <row r="10" spans="1:14" ht="14.25">
      <c r="A10" s="186">
        <v>1.3</v>
      </c>
      <c r="B10" s="192" t="s">
        <v>258</v>
      </c>
      <c r="C10" s="190">
        <v>0</v>
      </c>
      <c r="D10" s="193">
        <v>0.08</v>
      </c>
      <c r="E10" s="189">
        <f>C10*D10</f>
        <v>0</v>
      </c>
      <c r="F10" s="190"/>
      <c r="G10" s="190"/>
      <c r="H10" s="190"/>
      <c r="I10" s="190"/>
      <c r="J10" s="190"/>
      <c r="K10" s="190"/>
      <c r="L10" s="190"/>
      <c r="M10" s="190"/>
      <c r="N10" s="191">
        <f>SUMPRODUCT($F$6:$M$6,F10:M10)</f>
        <v>0</v>
      </c>
    </row>
    <row r="11" spans="1:14" ht="14.25">
      <c r="A11" s="186">
        <v>1.4</v>
      </c>
      <c r="B11" s="192" t="s">
        <v>257</v>
      </c>
      <c r="C11" s="190">
        <v>0</v>
      </c>
      <c r="D11" s="193">
        <v>0.11</v>
      </c>
      <c r="E11" s="189">
        <f>C11*D11</f>
        <v>0</v>
      </c>
      <c r="F11" s="190"/>
      <c r="G11" s="190"/>
      <c r="H11" s="190"/>
      <c r="I11" s="190"/>
      <c r="J11" s="190"/>
      <c r="K11" s="190"/>
      <c r="L11" s="190"/>
      <c r="M11" s="190"/>
      <c r="N11" s="191">
        <f t="shared" si="1"/>
        <v>0</v>
      </c>
    </row>
    <row r="12" spans="1:14" ht="14.25">
      <c r="A12" s="186">
        <v>1.5</v>
      </c>
      <c r="B12" s="192" t="s">
        <v>256</v>
      </c>
      <c r="C12" s="190">
        <v>0</v>
      </c>
      <c r="D12" s="193">
        <v>0.14000000000000001</v>
      </c>
      <c r="E12" s="189">
        <f>C12*D12</f>
        <v>0</v>
      </c>
      <c r="F12" s="190"/>
      <c r="G12" s="190"/>
      <c r="H12" s="190"/>
      <c r="I12" s="190"/>
      <c r="J12" s="190"/>
      <c r="K12" s="190"/>
      <c r="L12" s="190"/>
      <c r="M12" s="190"/>
      <c r="N12" s="191">
        <f t="shared" si="1"/>
        <v>0</v>
      </c>
    </row>
    <row r="13" spans="1:14" ht="14.25">
      <c r="A13" s="186">
        <v>1.6</v>
      </c>
      <c r="B13" s="194" t="s">
        <v>255</v>
      </c>
      <c r="C13" s="190">
        <v>0</v>
      </c>
      <c r="D13" s="195"/>
      <c r="E13" s="190"/>
      <c r="F13" s="190"/>
      <c r="G13" s="190"/>
      <c r="H13" s="190"/>
      <c r="I13" s="190"/>
      <c r="J13" s="190"/>
      <c r="K13" s="190"/>
      <c r="L13" s="190"/>
      <c r="M13" s="190"/>
      <c r="N13" s="191">
        <f>SUMPRODUCT($F$6:$M$6,F13:M13)</f>
        <v>0</v>
      </c>
    </row>
    <row r="14" spans="1:14" ht="15">
      <c r="A14" s="186">
        <v>2</v>
      </c>
      <c r="B14" s="196" t="s">
        <v>261</v>
      </c>
      <c r="C14" s="188">
        <f>SUM(C15:C20)</f>
        <v>0</v>
      </c>
      <c r="D14" s="181"/>
      <c r="E14" s="189">
        <f t="shared" ref="E14:M14" si="2">SUM(E15:E20)</f>
        <v>0</v>
      </c>
      <c r="F14" s="190">
        <f t="shared" si="2"/>
        <v>0</v>
      </c>
      <c r="G14" s="190">
        <f t="shared" si="2"/>
        <v>0</v>
      </c>
      <c r="H14" s="190">
        <f t="shared" si="2"/>
        <v>0</v>
      </c>
      <c r="I14" s="190">
        <f t="shared" si="2"/>
        <v>0</v>
      </c>
      <c r="J14" s="190">
        <f t="shared" si="2"/>
        <v>0</v>
      </c>
      <c r="K14" s="190">
        <f t="shared" si="2"/>
        <v>0</v>
      </c>
      <c r="L14" s="190">
        <f t="shared" si="2"/>
        <v>0</v>
      </c>
      <c r="M14" s="190">
        <f t="shared" si="2"/>
        <v>0</v>
      </c>
      <c r="N14" s="191">
        <f>SUM(N15:N20)</f>
        <v>0</v>
      </c>
    </row>
    <row r="15" spans="1:14" ht="14.25">
      <c r="A15" s="186">
        <v>2.1</v>
      </c>
      <c r="B15" s="194" t="s">
        <v>260</v>
      </c>
      <c r="C15" s="190"/>
      <c r="D15" s="193">
        <v>5.0000000000000001E-3</v>
      </c>
      <c r="E15" s="189">
        <f>C15*D15</f>
        <v>0</v>
      </c>
      <c r="F15" s="190"/>
      <c r="G15" s="190"/>
      <c r="H15" s="190"/>
      <c r="I15" s="190"/>
      <c r="J15" s="190"/>
      <c r="K15" s="190"/>
      <c r="L15" s="190"/>
      <c r="M15" s="190"/>
      <c r="N15" s="191">
        <f>SUMPRODUCT($F$6:$M$6,F15:M15)</f>
        <v>0</v>
      </c>
    </row>
    <row r="16" spans="1:14" ht="14.25">
      <c r="A16" s="186">
        <v>2.2000000000000002</v>
      </c>
      <c r="B16" s="194" t="s">
        <v>259</v>
      </c>
      <c r="C16" s="190"/>
      <c r="D16" s="193">
        <v>0.01</v>
      </c>
      <c r="E16" s="189">
        <f>C16*D16</f>
        <v>0</v>
      </c>
      <c r="F16" s="190"/>
      <c r="G16" s="190"/>
      <c r="H16" s="190"/>
      <c r="I16" s="190"/>
      <c r="J16" s="190"/>
      <c r="K16" s="190"/>
      <c r="L16" s="190"/>
      <c r="M16" s="190"/>
      <c r="N16" s="191">
        <f t="shared" ref="N16:N20" si="3">SUMPRODUCT($F$6:$M$6,F16:M16)</f>
        <v>0</v>
      </c>
    </row>
    <row r="17" spans="1:14" ht="14.25">
      <c r="A17" s="186">
        <v>2.2999999999999998</v>
      </c>
      <c r="B17" s="194" t="s">
        <v>258</v>
      </c>
      <c r="C17" s="190"/>
      <c r="D17" s="193">
        <v>0.02</v>
      </c>
      <c r="E17" s="189">
        <f>C17*D17</f>
        <v>0</v>
      </c>
      <c r="F17" s="190"/>
      <c r="G17" s="190"/>
      <c r="H17" s="190"/>
      <c r="I17" s="190"/>
      <c r="J17" s="190"/>
      <c r="K17" s="190"/>
      <c r="L17" s="190"/>
      <c r="M17" s="190"/>
      <c r="N17" s="191">
        <f t="shared" si="3"/>
        <v>0</v>
      </c>
    </row>
    <row r="18" spans="1:14" ht="14.25">
      <c r="A18" s="186">
        <v>2.4</v>
      </c>
      <c r="B18" s="194" t="s">
        <v>257</v>
      </c>
      <c r="C18" s="190"/>
      <c r="D18" s="193">
        <v>0.03</v>
      </c>
      <c r="E18" s="189">
        <f>C18*D18</f>
        <v>0</v>
      </c>
      <c r="F18" s="190"/>
      <c r="G18" s="190"/>
      <c r="H18" s="190"/>
      <c r="I18" s="190"/>
      <c r="J18" s="190"/>
      <c r="K18" s="190"/>
      <c r="L18" s="190"/>
      <c r="M18" s="190"/>
      <c r="N18" s="191">
        <f t="shared" si="3"/>
        <v>0</v>
      </c>
    </row>
    <row r="19" spans="1:14" ht="14.25">
      <c r="A19" s="186">
        <v>2.5</v>
      </c>
      <c r="B19" s="194" t="s">
        <v>256</v>
      </c>
      <c r="C19" s="190"/>
      <c r="D19" s="193">
        <v>0.04</v>
      </c>
      <c r="E19" s="189">
        <f>C19*D19</f>
        <v>0</v>
      </c>
      <c r="F19" s="190"/>
      <c r="G19" s="190"/>
      <c r="H19" s="190"/>
      <c r="I19" s="190"/>
      <c r="J19" s="190"/>
      <c r="K19" s="190"/>
      <c r="L19" s="190"/>
      <c r="M19" s="190"/>
      <c r="N19" s="191">
        <f t="shared" si="3"/>
        <v>0</v>
      </c>
    </row>
    <row r="20" spans="1:14" ht="14.25">
      <c r="A20" s="186">
        <v>2.6</v>
      </c>
      <c r="B20" s="194" t="s">
        <v>255</v>
      </c>
      <c r="C20" s="190"/>
      <c r="D20" s="195"/>
      <c r="E20" s="197"/>
      <c r="F20" s="190"/>
      <c r="G20" s="190"/>
      <c r="H20" s="190"/>
      <c r="I20" s="190"/>
      <c r="J20" s="190"/>
      <c r="K20" s="190"/>
      <c r="L20" s="190"/>
      <c r="M20" s="190"/>
      <c r="N20" s="191">
        <f t="shared" si="3"/>
        <v>0</v>
      </c>
    </row>
    <row r="21" spans="1:14" ht="15.75" thickBot="1">
      <c r="A21" s="198"/>
      <c r="B21" s="199" t="s">
        <v>106</v>
      </c>
      <c r="C21" s="174">
        <f>C14+C7</f>
        <v>1206990</v>
      </c>
      <c r="D21" s="200"/>
      <c r="E21" s="201">
        <f>E14+E7</f>
        <v>24139.8</v>
      </c>
      <c r="F21" s="202">
        <f>F7+F14</f>
        <v>0</v>
      </c>
      <c r="G21" s="202">
        <f t="shared" ref="G21:L21" si="4">G7+G14</f>
        <v>0</v>
      </c>
      <c r="H21" s="202">
        <f t="shared" si="4"/>
        <v>0</v>
      </c>
      <c r="I21" s="202">
        <f t="shared" si="4"/>
        <v>0</v>
      </c>
      <c r="J21" s="202">
        <f t="shared" si="4"/>
        <v>0</v>
      </c>
      <c r="K21" s="202">
        <f t="shared" si="4"/>
        <v>24139.8</v>
      </c>
      <c r="L21" s="202">
        <f t="shared" si="4"/>
        <v>0</v>
      </c>
      <c r="M21" s="202">
        <f>M7+M14</f>
        <v>0</v>
      </c>
      <c r="N21" s="203">
        <f>N14+N7</f>
        <v>24139.8</v>
      </c>
    </row>
    <row r="22" spans="1:14">
      <c r="E22" s="204"/>
      <c r="F22" s="204"/>
      <c r="G22" s="204"/>
      <c r="H22" s="204"/>
      <c r="I22" s="204"/>
      <c r="J22" s="204"/>
      <c r="K22" s="204"/>
      <c r="L22" s="204"/>
      <c r="M22" s="20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L25" sqref="L25"/>
    </sheetView>
  </sheetViews>
  <sheetFormatPr defaultRowHeight="15"/>
  <cols>
    <col min="1" max="1" width="11.42578125" customWidth="1"/>
    <col min="2" max="2" width="76.85546875" style="355" customWidth="1"/>
    <col min="3" max="3" width="22.85546875" customWidth="1"/>
  </cols>
  <sheetData>
    <row r="1" spans="1:3">
      <c r="A1" s="2" t="s">
        <v>30</v>
      </c>
      <c r="B1" t="str">
        <f>'Info '!C2</f>
        <v>JSC "BasisBank"</v>
      </c>
    </row>
    <row r="2" spans="1:3">
      <c r="A2" s="2" t="s">
        <v>31</v>
      </c>
      <c r="B2" s="524">
        <v>44196</v>
      </c>
    </row>
    <row r="3" spans="1:3">
      <c r="A3" s="4"/>
      <c r="B3"/>
    </row>
    <row r="4" spans="1:3">
      <c r="A4" s="4" t="s">
        <v>433</v>
      </c>
      <c r="B4" t="s">
        <v>434</v>
      </c>
    </row>
    <row r="5" spans="1:3">
      <c r="A5" s="356" t="s">
        <v>435</v>
      </c>
      <c r="B5" s="357"/>
      <c r="C5" s="358"/>
    </row>
    <row r="6" spans="1:3" ht="24">
      <c r="A6" s="359">
        <v>1</v>
      </c>
      <c r="B6" s="360" t="s">
        <v>486</v>
      </c>
      <c r="C6" s="361">
        <v>2023450307.95626</v>
      </c>
    </row>
    <row r="7" spans="1:3">
      <c r="A7" s="359">
        <v>2</v>
      </c>
      <c r="B7" s="360" t="s">
        <v>436</v>
      </c>
      <c r="C7" s="361">
        <v>-14423711.33</v>
      </c>
    </row>
    <row r="8" spans="1:3" ht="24">
      <c r="A8" s="362">
        <v>3</v>
      </c>
      <c r="B8" s="363" t="s">
        <v>437</v>
      </c>
      <c r="C8" s="361">
        <v>2009026596.62626</v>
      </c>
    </row>
    <row r="9" spans="1:3">
      <c r="A9" s="356" t="s">
        <v>438</v>
      </c>
      <c r="B9" s="357"/>
      <c r="C9" s="364"/>
    </row>
    <row r="10" spans="1:3" ht="24">
      <c r="A10" s="365">
        <v>4</v>
      </c>
      <c r="B10" s="366" t="s">
        <v>439</v>
      </c>
      <c r="C10" s="361"/>
    </row>
    <row r="11" spans="1:3">
      <c r="A11" s="365">
        <v>5</v>
      </c>
      <c r="B11" s="367" t="s">
        <v>440</v>
      </c>
      <c r="C11" s="361"/>
    </row>
    <row r="12" spans="1:3">
      <c r="A12" s="365" t="s">
        <v>441</v>
      </c>
      <c r="B12" s="367" t="s">
        <v>442</v>
      </c>
      <c r="C12" s="361">
        <v>24139.8</v>
      </c>
    </row>
    <row r="13" spans="1:3" ht="24">
      <c r="A13" s="368">
        <v>6</v>
      </c>
      <c r="B13" s="366" t="s">
        <v>443</v>
      </c>
      <c r="C13" s="361"/>
    </row>
    <row r="14" spans="1:3">
      <c r="A14" s="368">
        <v>7</v>
      </c>
      <c r="B14" s="369" t="s">
        <v>444</v>
      </c>
      <c r="C14" s="361"/>
    </row>
    <row r="15" spans="1:3">
      <c r="A15" s="370">
        <v>8</v>
      </c>
      <c r="B15" s="371" t="s">
        <v>445</v>
      </c>
      <c r="C15" s="361"/>
    </row>
    <row r="16" spans="1:3">
      <c r="A16" s="368">
        <v>9</v>
      </c>
      <c r="B16" s="369" t="s">
        <v>446</v>
      </c>
      <c r="C16" s="361"/>
    </row>
    <row r="17" spans="1:3">
      <c r="A17" s="368">
        <v>10</v>
      </c>
      <c r="B17" s="369" t="s">
        <v>447</v>
      </c>
      <c r="C17" s="361"/>
    </row>
    <row r="18" spans="1:3">
      <c r="A18" s="372">
        <v>11</v>
      </c>
      <c r="B18" s="373" t="s">
        <v>448</v>
      </c>
      <c r="C18" s="374">
        <v>24139.8</v>
      </c>
    </row>
    <row r="19" spans="1:3">
      <c r="A19" s="375" t="s">
        <v>449</v>
      </c>
      <c r="B19" s="376"/>
      <c r="C19" s="377"/>
    </row>
    <row r="20" spans="1:3" ht="24">
      <c r="A20" s="378">
        <v>12</v>
      </c>
      <c r="B20" s="366" t="s">
        <v>450</v>
      </c>
      <c r="C20" s="361"/>
    </row>
    <row r="21" spans="1:3">
      <c r="A21" s="378">
        <v>13</v>
      </c>
      <c r="B21" s="366" t="s">
        <v>451</v>
      </c>
      <c r="C21" s="361"/>
    </row>
    <row r="22" spans="1:3">
      <c r="A22" s="378">
        <v>14</v>
      </c>
      <c r="B22" s="366" t="s">
        <v>452</v>
      </c>
      <c r="C22" s="361"/>
    </row>
    <row r="23" spans="1:3" ht="24">
      <c r="A23" s="378" t="s">
        <v>453</v>
      </c>
      <c r="B23" s="366" t="s">
        <v>454</v>
      </c>
      <c r="C23" s="361"/>
    </row>
    <row r="24" spans="1:3">
      <c r="A24" s="378">
        <v>15</v>
      </c>
      <c r="B24" s="366" t="s">
        <v>455</v>
      </c>
      <c r="C24" s="361"/>
    </row>
    <row r="25" spans="1:3">
      <c r="A25" s="378" t="s">
        <v>456</v>
      </c>
      <c r="B25" s="366" t="s">
        <v>457</v>
      </c>
      <c r="C25" s="361"/>
    </row>
    <row r="26" spans="1:3">
      <c r="A26" s="379">
        <v>16</v>
      </c>
      <c r="B26" s="380" t="s">
        <v>458</v>
      </c>
      <c r="C26" s="374">
        <v>0</v>
      </c>
    </row>
    <row r="27" spans="1:3">
      <c r="A27" s="356" t="s">
        <v>459</v>
      </c>
      <c r="B27" s="357"/>
      <c r="C27" s="364"/>
    </row>
    <row r="28" spans="1:3">
      <c r="A28" s="381">
        <v>17</v>
      </c>
      <c r="B28" s="367" t="s">
        <v>460</v>
      </c>
      <c r="C28" s="361"/>
    </row>
    <row r="29" spans="1:3">
      <c r="A29" s="381">
        <v>18</v>
      </c>
      <c r="B29" s="367" t="s">
        <v>461</v>
      </c>
      <c r="C29" s="361"/>
    </row>
    <row r="30" spans="1:3">
      <c r="A30" s="379">
        <v>19</v>
      </c>
      <c r="B30" s="380" t="s">
        <v>462</v>
      </c>
      <c r="C30" s="374">
        <v>0</v>
      </c>
    </row>
    <row r="31" spans="1:3">
      <c r="A31" s="356" t="s">
        <v>463</v>
      </c>
      <c r="B31" s="357"/>
      <c r="C31" s="364"/>
    </row>
    <row r="32" spans="1:3" ht="24">
      <c r="A32" s="381" t="s">
        <v>464</v>
      </c>
      <c r="B32" s="366" t="s">
        <v>465</v>
      </c>
      <c r="C32" s="382"/>
    </row>
    <row r="33" spans="1:3">
      <c r="A33" s="381" t="s">
        <v>466</v>
      </c>
      <c r="B33" s="367" t="s">
        <v>467</v>
      </c>
      <c r="C33" s="382"/>
    </row>
    <row r="34" spans="1:3">
      <c r="A34" s="356" t="s">
        <v>468</v>
      </c>
      <c r="B34" s="357"/>
      <c r="C34" s="364"/>
    </row>
    <row r="35" spans="1:3">
      <c r="A35" s="383">
        <v>20</v>
      </c>
      <c r="B35" s="384" t="s">
        <v>469</v>
      </c>
      <c r="C35" s="374">
        <v>232115414.32999998</v>
      </c>
    </row>
    <row r="36" spans="1:3">
      <c r="A36" s="379">
        <v>21</v>
      </c>
      <c r="B36" s="380" t="s">
        <v>470</v>
      </c>
      <c r="C36" s="374">
        <v>2009050736.42626</v>
      </c>
    </row>
    <row r="37" spans="1:3">
      <c r="A37" s="356" t="s">
        <v>471</v>
      </c>
      <c r="B37" s="357"/>
      <c r="C37" s="364"/>
    </row>
    <row r="38" spans="1:3">
      <c r="A38" s="379">
        <v>22</v>
      </c>
      <c r="B38" s="380" t="s">
        <v>471</v>
      </c>
      <c r="C38" s="521">
        <v>0.11553486933978162</v>
      </c>
    </row>
    <row r="39" spans="1:3">
      <c r="A39" s="356" t="s">
        <v>472</v>
      </c>
      <c r="B39" s="357"/>
      <c r="C39" s="364"/>
    </row>
    <row r="40" spans="1:3">
      <c r="A40" s="385" t="s">
        <v>473</v>
      </c>
      <c r="B40" s="366" t="s">
        <v>474</v>
      </c>
      <c r="C40" s="382"/>
    </row>
    <row r="41" spans="1:3" ht="24">
      <c r="A41" s="386" t="s">
        <v>475</v>
      </c>
      <c r="B41" s="360" t="s">
        <v>476</v>
      </c>
      <c r="C41" s="382"/>
    </row>
    <row r="43" spans="1:3">
      <c r="B43" s="355" t="s">
        <v>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K14" sqref="K14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"BasisBank"</v>
      </c>
    </row>
    <row r="2" spans="1:8">
      <c r="A2" s="2" t="s">
        <v>31</v>
      </c>
      <c r="B2" s="524">
        <v>44196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141</v>
      </c>
      <c r="B4" s="10" t="s">
        <v>140</v>
      </c>
      <c r="C4" s="10"/>
      <c r="D4" s="10"/>
      <c r="E4" s="10"/>
      <c r="F4" s="10"/>
      <c r="G4" s="10"/>
      <c r="H4" s="8"/>
    </row>
    <row r="5" spans="1:8">
      <c r="A5" s="429" t="s">
        <v>6</v>
      </c>
      <c r="B5" s="11"/>
      <c r="C5" s="412">
        <v>44196</v>
      </c>
      <c r="D5" s="412">
        <v>44104</v>
      </c>
      <c r="E5" s="412">
        <v>44012</v>
      </c>
      <c r="F5" s="412">
        <v>43921</v>
      </c>
      <c r="G5" s="413">
        <v>43830</v>
      </c>
    </row>
    <row r="6" spans="1:8">
      <c r="A6" s="430"/>
      <c r="B6" s="431" t="s">
        <v>139</v>
      </c>
      <c r="C6" s="306"/>
      <c r="D6" s="306"/>
      <c r="E6" s="306"/>
      <c r="F6" s="306"/>
      <c r="G6" s="327"/>
    </row>
    <row r="7" spans="1:8">
      <c r="A7" s="12"/>
      <c r="B7" s="432" t="s">
        <v>133</v>
      </c>
      <c r="C7" s="306"/>
      <c r="D7" s="306"/>
      <c r="E7" s="306"/>
      <c r="F7" s="306"/>
      <c r="G7" s="327"/>
    </row>
    <row r="8" spans="1:8" ht="15">
      <c r="A8" s="349">
        <v>1</v>
      </c>
      <c r="B8" s="433" t="s">
        <v>138</v>
      </c>
      <c r="C8" s="414">
        <v>232115414.32999998</v>
      </c>
      <c r="D8" s="415">
        <v>225149320.08999997</v>
      </c>
      <c r="E8" s="415">
        <v>215968401.19</v>
      </c>
      <c r="F8" s="415">
        <v>206517106.97999999</v>
      </c>
      <c r="G8" s="416">
        <v>229020832.70999998</v>
      </c>
    </row>
    <row r="9" spans="1:8" ht="15">
      <c r="A9" s="349">
        <v>2</v>
      </c>
      <c r="B9" s="433" t="s">
        <v>137</v>
      </c>
      <c r="C9" s="414">
        <v>232115414.32999998</v>
      </c>
      <c r="D9" s="415">
        <v>225149320.08999997</v>
      </c>
      <c r="E9" s="415">
        <v>215968401.19</v>
      </c>
      <c r="F9" s="415">
        <v>206517106.97999999</v>
      </c>
      <c r="G9" s="416">
        <v>229020832.70999998</v>
      </c>
    </row>
    <row r="10" spans="1:8" ht="15">
      <c r="A10" s="349">
        <v>3</v>
      </c>
      <c r="B10" s="433" t="s">
        <v>136</v>
      </c>
      <c r="C10" s="414">
        <v>265483867.79889318</v>
      </c>
      <c r="D10" s="415">
        <v>258330127.02649707</v>
      </c>
      <c r="E10" s="415">
        <v>247142333.48140001</v>
      </c>
      <c r="F10" s="415">
        <v>240031437.33189449</v>
      </c>
      <c r="G10" s="416">
        <v>258633011.39696059</v>
      </c>
    </row>
    <row r="11" spans="1:8" ht="15">
      <c r="A11" s="350"/>
      <c r="B11" s="431" t="s">
        <v>135</v>
      </c>
      <c r="C11" s="306"/>
      <c r="D11" s="306"/>
      <c r="E11" s="306"/>
      <c r="F11" s="306"/>
      <c r="G11" s="327"/>
    </row>
    <row r="12" spans="1:8" ht="15" customHeight="1">
      <c r="A12" s="349">
        <v>4</v>
      </c>
      <c r="B12" s="433" t="s">
        <v>267</v>
      </c>
      <c r="C12" s="417">
        <v>1519303562.2598829</v>
      </c>
      <c r="D12" s="415">
        <v>1493097477.3454585</v>
      </c>
      <c r="E12" s="415">
        <v>1430337458.6237881</v>
      </c>
      <c r="F12" s="415">
        <v>1513604140.1932437</v>
      </c>
      <c r="G12" s="416">
        <v>1359785587.2047498</v>
      </c>
    </row>
    <row r="13" spans="1:8" ht="15">
      <c r="A13" s="350"/>
      <c r="B13" s="431" t="s">
        <v>134</v>
      </c>
      <c r="C13" s="306"/>
      <c r="D13" s="306"/>
      <c r="E13" s="306"/>
      <c r="F13" s="306"/>
      <c r="G13" s="327"/>
    </row>
    <row r="14" spans="1:8" s="13" customFormat="1" ht="15">
      <c r="A14" s="349"/>
      <c r="B14" s="432" t="s">
        <v>479</v>
      </c>
      <c r="C14" s="306"/>
      <c r="D14" s="306"/>
      <c r="E14" s="306"/>
      <c r="F14" s="306"/>
      <c r="G14" s="327"/>
    </row>
    <row r="15" spans="1:8" ht="15">
      <c r="A15" s="351">
        <v>5</v>
      </c>
      <c r="B15" s="433" t="str">
        <f>"Common equity Tier 1 ratio &gt;="&amp;ROUND('9.1. Capital Requirements'!C19*100, 2)&amp;"%"</f>
        <v>Common equity Tier 1 ratio &gt;=5.43%</v>
      </c>
      <c r="C15" s="418">
        <v>0.15277750944303764</v>
      </c>
      <c r="D15" s="418">
        <v>0.15079345019742946</v>
      </c>
      <c r="E15" s="418">
        <v>0.15099122230763354</v>
      </c>
      <c r="F15" s="418">
        <v>0.13644063298719156</v>
      </c>
      <c r="G15" s="434">
        <v>0.16842422427846718</v>
      </c>
    </row>
    <row r="16" spans="1:8" ht="15" customHeight="1">
      <c r="A16" s="351">
        <v>6</v>
      </c>
      <c r="B16" s="433" t="str">
        <f>"Tier 1 ratio &gt;="&amp;ROUND('9.1. Capital Requirements'!C20*100, 2)&amp;"%"</f>
        <v>Tier 1 ratio &gt;=7.24%</v>
      </c>
      <c r="C16" s="418">
        <v>0.15277750944303764</v>
      </c>
      <c r="D16" s="418">
        <v>0.15079345019742946</v>
      </c>
      <c r="E16" s="418">
        <v>0.15099122230763354</v>
      </c>
      <c r="F16" s="418">
        <v>0.13644063298719156</v>
      </c>
      <c r="G16" s="434">
        <v>0.16842422427846718</v>
      </c>
    </row>
    <row r="17" spans="1:7" ht="15">
      <c r="A17" s="351">
        <v>7</v>
      </c>
      <c r="B17" s="433" t="str">
        <f>"Total Regulatory Capital ratio &gt;="&amp;ROUND('9.1. Capital Requirements'!C21*100,2)&amp;"%"</f>
        <v>Total Regulatory Capital ratio &gt;=12.27%</v>
      </c>
      <c r="C17" s="418">
        <v>0.17474050242072764</v>
      </c>
      <c r="D17" s="418">
        <v>0.17301625040970259</v>
      </c>
      <c r="E17" s="418">
        <v>0.17278603170974086</v>
      </c>
      <c r="F17" s="418">
        <v>0.15858270399633642</v>
      </c>
      <c r="G17" s="434">
        <v>0.19020131837742218</v>
      </c>
    </row>
    <row r="18" spans="1:7" ht="15">
      <c r="A18" s="350"/>
      <c r="B18" s="435" t="s">
        <v>132</v>
      </c>
      <c r="C18" s="419"/>
      <c r="D18" s="419"/>
      <c r="E18" s="419"/>
      <c r="F18" s="419"/>
      <c r="G18" s="436"/>
    </row>
    <row r="19" spans="1:7" ht="15" customHeight="1">
      <c r="A19" s="352">
        <v>8</v>
      </c>
      <c r="B19" s="433" t="s">
        <v>131</v>
      </c>
      <c r="C19" s="420">
        <v>6.9850878461628629E-2</v>
      </c>
      <c r="D19" s="420">
        <v>7.0839950279849975E-2</v>
      </c>
      <c r="E19" s="420">
        <v>7.0148278795202051E-2</v>
      </c>
      <c r="F19" s="420">
        <v>7.0799938834958109E-2</v>
      </c>
      <c r="G19" s="437">
        <v>7.4598491471317488E-2</v>
      </c>
    </row>
    <row r="20" spans="1:7" ht="15">
      <c r="A20" s="352">
        <v>9</v>
      </c>
      <c r="B20" s="433" t="s">
        <v>130</v>
      </c>
      <c r="C20" s="420">
        <v>3.9204573780741186E-2</v>
      </c>
      <c r="D20" s="420">
        <v>4.0347292186893008E-2</v>
      </c>
      <c r="E20" s="420">
        <v>4.1344712489973061E-2</v>
      </c>
      <c r="F20" s="420">
        <v>4.0223945394480869E-2</v>
      </c>
      <c r="G20" s="437">
        <v>3.7182167425987976E-2</v>
      </c>
    </row>
    <row r="21" spans="1:7" ht="15">
      <c r="A21" s="352">
        <v>10</v>
      </c>
      <c r="B21" s="433" t="s">
        <v>129</v>
      </c>
      <c r="C21" s="420">
        <v>1.933807261584054E-2</v>
      </c>
      <c r="D21" s="420">
        <v>2.0405175263203994E-2</v>
      </c>
      <c r="E21" s="420">
        <v>1.7814133146248173E-2</v>
      </c>
      <c r="F21" s="420">
        <v>1.7400885598260491E-2</v>
      </c>
      <c r="G21" s="437">
        <v>2.3781958508763735E-2</v>
      </c>
    </row>
    <row r="22" spans="1:7" ht="15">
      <c r="A22" s="352">
        <v>11</v>
      </c>
      <c r="B22" s="433" t="s">
        <v>128</v>
      </c>
      <c r="C22" s="420">
        <v>3.0646304680887439E-2</v>
      </c>
      <c r="D22" s="420">
        <v>3.0492658092956964E-2</v>
      </c>
      <c r="E22" s="420">
        <v>2.8803566305228994E-2</v>
      </c>
      <c r="F22" s="420">
        <v>3.0575993440477244E-2</v>
      </c>
      <c r="G22" s="437">
        <v>3.7416324045329519E-2</v>
      </c>
    </row>
    <row r="23" spans="1:7" ht="15">
      <c r="A23" s="352">
        <v>12</v>
      </c>
      <c r="B23" s="433" t="s">
        <v>272</v>
      </c>
      <c r="C23" s="420">
        <v>3.5040779731209792E-3</v>
      </c>
      <c r="D23" s="420">
        <v>-8.8184580812811556E-4</v>
      </c>
      <c r="E23" s="420">
        <v>-1.535893525127619E-2</v>
      </c>
      <c r="F23" s="420">
        <v>-5.3841947238291776E-2</v>
      </c>
      <c r="G23" s="437">
        <v>1.6603306420514993E-2</v>
      </c>
    </row>
    <row r="24" spans="1:7" ht="15">
      <c r="A24" s="352">
        <v>13</v>
      </c>
      <c r="B24" s="433" t="s">
        <v>273</v>
      </c>
      <c r="C24" s="420">
        <v>2.540281131801141E-2</v>
      </c>
      <c r="D24" s="420">
        <v>-6.3873704896180552E-3</v>
      </c>
      <c r="E24" s="420">
        <v>-0.11145483140039698</v>
      </c>
      <c r="F24" s="420">
        <v>-0.37960631663543476</v>
      </c>
      <c r="G24" s="437">
        <v>0.10984023371340056</v>
      </c>
    </row>
    <row r="25" spans="1:7" ht="15">
      <c r="A25" s="350"/>
      <c r="B25" s="435" t="s">
        <v>352</v>
      </c>
      <c r="C25" s="419"/>
      <c r="D25" s="419"/>
      <c r="E25" s="419"/>
      <c r="F25" s="419"/>
      <c r="G25" s="436"/>
    </row>
    <row r="26" spans="1:7" ht="15">
      <c r="A26" s="352">
        <v>14</v>
      </c>
      <c r="B26" s="433" t="s">
        <v>127</v>
      </c>
      <c r="C26" s="420">
        <v>7.6626922194088634E-2</v>
      </c>
      <c r="D26" s="420">
        <v>6.1674933283950004E-2</v>
      </c>
      <c r="E26" s="420">
        <v>6.5558648322932345E-2</v>
      </c>
      <c r="F26" s="420">
        <v>5.303639470575567E-2</v>
      </c>
      <c r="G26" s="437">
        <v>3.8814743834182715E-2</v>
      </c>
    </row>
    <row r="27" spans="1:7" ht="15" customHeight="1">
      <c r="A27" s="352">
        <v>15</v>
      </c>
      <c r="B27" s="433" t="s">
        <v>126</v>
      </c>
      <c r="C27" s="420">
        <v>5.6707328997536534E-2</v>
      </c>
      <c r="D27" s="420">
        <v>6.1542531506263952E-2</v>
      </c>
      <c r="E27" s="420">
        <v>6.2280671276398046E-2</v>
      </c>
      <c r="F27" s="420">
        <v>6.1956797060720319E-2</v>
      </c>
      <c r="G27" s="437">
        <v>3.8608235866513921E-2</v>
      </c>
    </row>
    <row r="28" spans="1:7" ht="15">
      <c r="A28" s="352">
        <v>16</v>
      </c>
      <c r="B28" s="433" t="s">
        <v>125</v>
      </c>
      <c r="C28" s="420">
        <v>0.55467286457773513</v>
      </c>
      <c r="D28" s="420">
        <v>0.58474716330136189</v>
      </c>
      <c r="E28" s="420">
        <v>0.58581702432703942</v>
      </c>
      <c r="F28" s="420">
        <v>0.59136987562684029</v>
      </c>
      <c r="G28" s="437">
        <v>0.55866720046453433</v>
      </c>
    </row>
    <row r="29" spans="1:7" ht="15" customHeight="1">
      <c r="A29" s="352">
        <v>17</v>
      </c>
      <c r="B29" s="433" t="s">
        <v>124</v>
      </c>
      <c r="C29" s="420">
        <v>0.4894964707574046</v>
      </c>
      <c r="D29" s="420">
        <v>0.54156204060985791</v>
      </c>
      <c r="E29" s="420">
        <v>0.52999861011906069</v>
      </c>
      <c r="F29" s="420">
        <v>0.57251364771530533</v>
      </c>
      <c r="G29" s="437">
        <v>0.54521103035847407</v>
      </c>
    </row>
    <row r="30" spans="1:7" ht="15">
      <c r="A30" s="352">
        <v>18</v>
      </c>
      <c r="B30" s="433" t="s">
        <v>123</v>
      </c>
      <c r="C30" s="420">
        <v>9.5497690167106589E-2</v>
      </c>
      <c r="D30" s="420">
        <v>4.2007147546551528E-2</v>
      </c>
      <c r="E30" s="420">
        <v>4.0616524880453989E-2</v>
      </c>
      <c r="F30" s="420">
        <v>0.11012236161272641</v>
      </c>
      <c r="G30" s="437">
        <v>9.0015197420837273E-2</v>
      </c>
    </row>
    <row r="31" spans="1:7" ht="15" customHeight="1">
      <c r="A31" s="350"/>
      <c r="B31" s="435" t="s">
        <v>353</v>
      </c>
      <c r="C31" s="419"/>
      <c r="D31" s="419"/>
      <c r="E31" s="419"/>
      <c r="F31" s="419"/>
      <c r="G31" s="436"/>
    </row>
    <row r="32" spans="1:7" ht="15" customHeight="1">
      <c r="A32" s="352">
        <v>19</v>
      </c>
      <c r="B32" s="433" t="s">
        <v>122</v>
      </c>
      <c r="C32" s="420">
        <v>0.29533945330228051</v>
      </c>
      <c r="D32" s="420">
        <v>0.2714951603677026</v>
      </c>
      <c r="E32" s="420">
        <v>0.29938818872778328</v>
      </c>
      <c r="F32" s="420">
        <v>0.28384706777695884</v>
      </c>
      <c r="G32" s="437">
        <v>0.28866582898190268</v>
      </c>
    </row>
    <row r="33" spans="1:7" ht="15" customHeight="1">
      <c r="A33" s="352">
        <v>20</v>
      </c>
      <c r="B33" s="433" t="s">
        <v>121</v>
      </c>
      <c r="C33" s="420">
        <v>0.56787522673427027</v>
      </c>
      <c r="D33" s="420">
        <v>0.64311254702589138</v>
      </c>
      <c r="E33" s="420">
        <v>0.65440337420677563</v>
      </c>
      <c r="F33" s="420">
        <v>0.67564734044270991</v>
      </c>
      <c r="G33" s="437">
        <v>0.65081832892319491</v>
      </c>
    </row>
    <row r="34" spans="1:7" ht="15" customHeight="1">
      <c r="A34" s="352">
        <v>21</v>
      </c>
      <c r="B34" s="433" t="s">
        <v>120</v>
      </c>
      <c r="C34" s="420">
        <v>0.24492352250829472</v>
      </c>
      <c r="D34" s="420">
        <v>0.22527962660753947</v>
      </c>
      <c r="E34" s="420">
        <v>0.22100725552248712</v>
      </c>
      <c r="F34" s="420">
        <v>0.22087661990105109</v>
      </c>
      <c r="G34" s="437">
        <v>0.2203742753075271</v>
      </c>
    </row>
    <row r="35" spans="1:7" ht="15" customHeight="1">
      <c r="A35" s="353"/>
      <c r="B35" s="435" t="s">
        <v>396</v>
      </c>
      <c r="C35" s="306"/>
      <c r="D35" s="306"/>
      <c r="E35" s="306"/>
      <c r="F35" s="306"/>
      <c r="G35" s="327"/>
    </row>
    <row r="36" spans="1:7" ht="15">
      <c r="A36" s="352">
        <v>22</v>
      </c>
      <c r="B36" s="433" t="s">
        <v>379</v>
      </c>
      <c r="C36" s="421">
        <v>486317738.58238661</v>
      </c>
      <c r="D36" s="422">
        <v>500473282.5186106</v>
      </c>
      <c r="E36" s="422">
        <v>482228601.83367562</v>
      </c>
      <c r="F36" s="422">
        <v>510708194.84914559</v>
      </c>
      <c r="G36" s="423">
        <v>465115398.83957189</v>
      </c>
    </row>
    <row r="37" spans="1:7" ht="15" customHeight="1">
      <c r="A37" s="352">
        <v>23</v>
      </c>
      <c r="B37" s="433" t="s">
        <v>391</v>
      </c>
      <c r="C37" s="421">
        <v>221915531.16067123</v>
      </c>
      <c r="D37" s="424">
        <v>244182699.04260415</v>
      </c>
      <c r="E37" s="424">
        <v>216193761.30444035</v>
      </c>
      <c r="F37" s="424">
        <v>232304827.58562928</v>
      </c>
      <c r="G37" s="425">
        <v>212250100.1957415</v>
      </c>
    </row>
    <row r="38" spans="1:7" ht="15.75" thickBot="1">
      <c r="A38" s="354">
        <v>24</v>
      </c>
      <c r="B38" s="223" t="s">
        <v>380</v>
      </c>
      <c r="C38" s="426">
        <v>2.1914542710860689</v>
      </c>
      <c r="D38" s="427">
        <v>2.0495853493342286</v>
      </c>
      <c r="E38" s="427">
        <v>2.230538933797491</v>
      </c>
      <c r="F38" s="427">
        <v>2.1984398695326068</v>
      </c>
      <c r="G38" s="428">
        <v>2.1913553793879612</v>
      </c>
    </row>
    <row r="39" spans="1:7">
      <c r="A39" s="14"/>
    </row>
    <row r="40" spans="1:7" ht="38.25">
      <c r="B40" s="297" t="s">
        <v>480</v>
      </c>
    </row>
    <row r="41" spans="1:7" ht="51">
      <c r="B41" s="297" t="s">
        <v>395</v>
      </c>
    </row>
    <row r="43" spans="1:7">
      <c r="B43" s="29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E2" sqref="E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"BasisBank"</v>
      </c>
    </row>
    <row r="2" spans="1:8">
      <c r="A2" s="2" t="s">
        <v>31</v>
      </c>
      <c r="B2" s="524">
        <v>44196</v>
      </c>
    </row>
    <row r="3" spans="1:8">
      <c r="A3" s="2"/>
    </row>
    <row r="4" spans="1:8" ht="15" thickBot="1">
      <c r="A4" s="15" t="s">
        <v>32</v>
      </c>
      <c r="B4" s="16" t="s">
        <v>33</v>
      </c>
      <c r="C4" s="15"/>
      <c r="D4" s="17"/>
      <c r="E4" s="17"/>
      <c r="F4" s="18"/>
      <c r="G4" s="18"/>
      <c r="H4" s="19" t="s">
        <v>73</v>
      </c>
    </row>
    <row r="5" spans="1:8">
      <c r="A5" s="20"/>
      <c r="B5" s="21"/>
      <c r="C5" s="527" t="s">
        <v>68</v>
      </c>
      <c r="D5" s="528"/>
      <c r="E5" s="529"/>
      <c r="F5" s="527" t="s">
        <v>72</v>
      </c>
      <c r="G5" s="528"/>
      <c r="H5" s="530"/>
    </row>
    <row r="6" spans="1:8">
      <c r="A6" s="22" t="s">
        <v>6</v>
      </c>
      <c r="B6" s="23" t="s">
        <v>34</v>
      </c>
      <c r="C6" s="24" t="s">
        <v>69</v>
      </c>
      <c r="D6" s="24" t="s">
        <v>70</v>
      </c>
      <c r="E6" s="24" t="s">
        <v>71</v>
      </c>
      <c r="F6" s="24" t="s">
        <v>69</v>
      </c>
      <c r="G6" s="24" t="s">
        <v>70</v>
      </c>
      <c r="H6" s="25" t="s">
        <v>71</v>
      </c>
    </row>
    <row r="7" spans="1:8">
      <c r="A7" s="22">
        <v>1</v>
      </c>
      <c r="B7" s="26" t="s">
        <v>35</v>
      </c>
      <c r="C7" s="438">
        <v>17113225.710000001</v>
      </c>
      <c r="D7" s="438">
        <v>26390224.994399998</v>
      </c>
      <c r="E7" s="439">
        <v>43503450.704400003</v>
      </c>
      <c r="F7" s="440">
        <v>15073237.42</v>
      </c>
      <c r="G7" s="441">
        <v>21726807.168699998</v>
      </c>
      <c r="H7" s="442">
        <v>36800044.588699996</v>
      </c>
    </row>
    <row r="8" spans="1:8">
      <c r="A8" s="22">
        <v>2</v>
      </c>
      <c r="B8" s="26" t="s">
        <v>36</v>
      </c>
      <c r="C8" s="438">
        <v>195421532.97999999</v>
      </c>
      <c r="D8" s="438">
        <v>198256637.62439999</v>
      </c>
      <c r="E8" s="439">
        <v>393678170.60439998</v>
      </c>
      <c r="F8" s="440">
        <v>40851251.43</v>
      </c>
      <c r="G8" s="441">
        <v>179075241.61199999</v>
      </c>
      <c r="H8" s="442">
        <v>219926493.042</v>
      </c>
    </row>
    <row r="9" spans="1:8">
      <c r="A9" s="22">
        <v>3</v>
      </c>
      <c r="B9" s="26" t="s">
        <v>37</v>
      </c>
      <c r="C9" s="438">
        <v>968349.13</v>
      </c>
      <c r="D9" s="438">
        <v>165023546.47210002</v>
      </c>
      <c r="E9" s="439">
        <v>165991895.60210001</v>
      </c>
      <c r="F9" s="440">
        <v>10431883.67</v>
      </c>
      <c r="G9" s="441">
        <v>166934406.30270001</v>
      </c>
      <c r="H9" s="442">
        <v>177366289.9727</v>
      </c>
    </row>
    <row r="10" spans="1:8">
      <c r="A10" s="22">
        <v>4</v>
      </c>
      <c r="B10" s="26" t="s">
        <v>38</v>
      </c>
      <c r="C10" s="438">
        <v>11956930.49</v>
      </c>
      <c r="D10" s="438">
        <v>0</v>
      </c>
      <c r="E10" s="439">
        <v>11956930.49</v>
      </c>
      <c r="F10" s="440">
        <v>0</v>
      </c>
      <c r="G10" s="441">
        <v>0</v>
      </c>
      <c r="H10" s="442">
        <v>0</v>
      </c>
    </row>
    <row r="11" spans="1:8">
      <c r="A11" s="22">
        <v>5</v>
      </c>
      <c r="B11" s="26" t="s">
        <v>39</v>
      </c>
      <c r="C11" s="438">
        <v>243722712.31</v>
      </c>
      <c r="D11" s="438">
        <v>23594699.8748</v>
      </c>
      <c r="E11" s="439">
        <v>267317412.1848</v>
      </c>
      <c r="F11" s="440">
        <v>192809747.31</v>
      </c>
      <c r="G11" s="441">
        <v>5620692</v>
      </c>
      <c r="H11" s="442">
        <v>198430439.31</v>
      </c>
    </row>
    <row r="12" spans="1:8">
      <c r="A12" s="22">
        <v>6.1</v>
      </c>
      <c r="B12" s="29" t="s">
        <v>40</v>
      </c>
      <c r="C12" s="438">
        <v>486334056.45999998</v>
      </c>
      <c r="D12" s="438">
        <v>605748634.6135</v>
      </c>
      <c r="E12" s="439">
        <v>1092082691.0734999</v>
      </c>
      <c r="F12" s="440">
        <v>439957031.13</v>
      </c>
      <c r="G12" s="441">
        <v>556925665.08719993</v>
      </c>
      <c r="H12" s="442">
        <v>996882696.21719992</v>
      </c>
    </row>
    <row r="13" spans="1:8">
      <c r="A13" s="22">
        <v>6.2</v>
      </c>
      <c r="B13" s="29" t="s">
        <v>41</v>
      </c>
      <c r="C13" s="438">
        <v>-20427239.46918853</v>
      </c>
      <c r="D13" s="438">
        <v>-41501852.98603148</v>
      </c>
      <c r="E13" s="439">
        <v>-61929092.455220014</v>
      </c>
      <c r="F13" s="440">
        <v>-12849483.609200001</v>
      </c>
      <c r="G13" s="441">
        <v>-25638398.657600001</v>
      </c>
      <c r="H13" s="442">
        <v>-38487882.266800001</v>
      </c>
    </row>
    <row r="14" spans="1:8">
      <c r="A14" s="22">
        <v>6</v>
      </c>
      <c r="B14" s="26" t="s">
        <v>42</v>
      </c>
      <c r="C14" s="439">
        <v>465906816.99081147</v>
      </c>
      <c r="D14" s="439">
        <v>564246781.62746847</v>
      </c>
      <c r="E14" s="439">
        <v>1030153598.6182799</v>
      </c>
      <c r="F14" s="439">
        <v>427107547.52079999</v>
      </c>
      <c r="G14" s="439">
        <v>531287266.42959994</v>
      </c>
      <c r="H14" s="442">
        <v>958394813.95039988</v>
      </c>
    </row>
    <row r="15" spans="1:8">
      <c r="A15" s="22">
        <v>7</v>
      </c>
      <c r="B15" s="26" t="s">
        <v>43</v>
      </c>
      <c r="C15" s="438">
        <v>10963095.720000001</v>
      </c>
      <c r="D15" s="438">
        <v>4374441.3114999998</v>
      </c>
      <c r="E15" s="439">
        <v>15337537.031500001</v>
      </c>
      <c r="F15" s="440">
        <v>6594841.580000001</v>
      </c>
      <c r="G15" s="441">
        <v>2667593.1606000005</v>
      </c>
      <c r="H15" s="442">
        <v>9262434.7406000011</v>
      </c>
    </row>
    <row r="16" spans="1:8">
      <c r="A16" s="22">
        <v>8</v>
      </c>
      <c r="B16" s="26" t="s">
        <v>200</v>
      </c>
      <c r="C16" s="438">
        <v>16572737.063999999</v>
      </c>
      <c r="D16" s="438">
        <v>0</v>
      </c>
      <c r="E16" s="439">
        <v>16572737.063999999</v>
      </c>
      <c r="F16" s="440">
        <v>13825651.045</v>
      </c>
      <c r="G16" s="441">
        <v>0</v>
      </c>
      <c r="H16" s="442">
        <v>13825651.045</v>
      </c>
    </row>
    <row r="17" spans="1:8">
      <c r="A17" s="22">
        <v>9</v>
      </c>
      <c r="B17" s="26" t="s">
        <v>44</v>
      </c>
      <c r="C17" s="438">
        <v>17062704.219999999</v>
      </c>
      <c r="D17" s="438">
        <v>0</v>
      </c>
      <c r="E17" s="439">
        <v>17062704.219999999</v>
      </c>
      <c r="F17" s="440">
        <v>9362704.2200000007</v>
      </c>
      <c r="G17" s="441">
        <v>0</v>
      </c>
      <c r="H17" s="442">
        <v>9362704.2200000007</v>
      </c>
    </row>
    <row r="18" spans="1:8">
      <c r="A18" s="22">
        <v>10</v>
      </c>
      <c r="B18" s="26" t="s">
        <v>45</v>
      </c>
      <c r="C18" s="438">
        <v>33744563</v>
      </c>
      <c r="D18" s="438">
        <v>0</v>
      </c>
      <c r="E18" s="439">
        <v>33744563</v>
      </c>
      <c r="F18" s="440">
        <v>32516689.32</v>
      </c>
      <c r="G18" s="441">
        <v>0</v>
      </c>
      <c r="H18" s="442">
        <v>32516689.32</v>
      </c>
    </row>
    <row r="19" spans="1:8">
      <c r="A19" s="22">
        <v>11</v>
      </c>
      <c r="B19" s="26" t="s">
        <v>46</v>
      </c>
      <c r="C19" s="438">
        <v>10774050.946</v>
      </c>
      <c r="D19" s="438">
        <v>174604.6874</v>
      </c>
      <c r="E19" s="439">
        <v>10948655.633400001</v>
      </c>
      <c r="F19" s="440">
        <v>8706472.1317999996</v>
      </c>
      <c r="G19" s="441">
        <v>531961.87879999995</v>
      </c>
      <c r="H19" s="442">
        <v>9238434.0105999988</v>
      </c>
    </row>
    <row r="20" spans="1:8">
      <c r="A20" s="22">
        <v>12</v>
      </c>
      <c r="B20" s="31" t="s">
        <v>47</v>
      </c>
      <c r="C20" s="439">
        <v>1024206718.5608115</v>
      </c>
      <c r="D20" s="439">
        <v>982060936.59206843</v>
      </c>
      <c r="E20" s="439">
        <v>2006267655.15288</v>
      </c>
      <c r="F20" s="439">
        <v>757280025.64760005</v>
      </c>
      <c r="G20" s="439">
        <v>907843968.55239987</v>
      </c>
      <c r="H20" s="442">
        <v>1665123994.1999998</v>
      </c>
    </row>
    <row r="21" spans="1:8">
      <c r="A21" s="22"/>
      <c r="B21" s="23" t="s">
        <v>48</v>
      </c>
      <c r="C21" s="443"/>
      <c r="D21" s="443"/>
      <c r="E21" s="443"/>
      <c r="F21" s="444"/>
      <c r="G21" s="445"/>
      <c r="H21" s="446"/>
    </row>
    <row r="22" spans="1:8">
      <c r="A22" s="22">
        <v>13</v>
      </c>
      <c r="B22" s="26" t="s">
        <v>49</v>
      </c>
      <c r="C22" s="438">
        <v>1144.46</v>
      </c>
      <c r="D22" s="438">
        <v>40233000</v>
      </c>
      <c r="E22" s="439">
        <v>40234144.460000001</v>
      </c>
      <c r="F22" s="440">
        <v>28001144.460000001</v>
      </c>
      <c r="G22" s="441">
        <v>22466500</v>
      </c>
      <c r="H22" s="442">
        <v>50467644.460000001</v>
      </c>
    </row>
    <row r="23" spans="1:8">
      <c r="A23" s="22">
        <v>14</v>
      </c>
      <c r="B23" s="26" t="s">
        <v>50</v>
      </c>
      <c r="C23" s="438">
        <v>205419395.77000001</v>
      </c>
      <c r="D23" s="438">
        <v>75192494.427299991</v>
      </c>
      <c r="E23" s="439">
        <v>280611890.19730002</v>
      </c>
      <c r="F23" s="440">
        <v>122834834.96000001</v>
      </c>
      <c r="G23" s="441">
        <v>107699065.92389999</v>
      </c>
      <c r="H23" s="442">
        <v>230533900.88389999</v>
      </c>
    </row>
    <row r="24" spans="1:8">
      <c r="A24" s="22">
        <v>15</v>
      </c>
      <c r="B24" s="26" t="s">
        <v>51</v>
      </c>
      <c r="C24" s="438">
        <v>52109056.420000002</v>
      </c>
      <c r="D24" s="438">
        <v>158661194.5772</v>
      </c>
      <c r="E24" s="439">
        <v>210770250.99720001</v>
      </c>
      <c r="F24" s="440">
        <v>37321730.18</v>
      </c>
      <c r="G24" s="441">
        <v>99094862.4551</v>
      </c>
      <c r="H24" s="442">
        <v>136416592.63510001</v>
      </c>
    </row>
    <row r="25" spans="1:8">
      <c r="A25" s="22">
        <v>16</v>
      </c>
      <c r="B25" s="26" t="s">
        <v>52</v>
      </c>
      <c r="C25" s="438">
        <v>136769542.41</v>
      </c>
      <c r="D25" s="438">
        <v>307313637.23609996</v>
      </c>
      <c r="E25" s="439">
        <v>444083179.64609993</v>
      </c>
      <c r="F25" s="440">
        <v>77838436.99000001</v>
      </c>
      <c r="G25" s="441">
        <v>318550941.449</v>
      </c>
      <c r="H25" s="442">
        <v>396389378.43900001</v>
      </c>
    </row>
    <row r="26" spans="1:8">
      <c r="A26" s="22">
        <v>17</v>
      </c>
      <c r="B26" s="26" t="s">
        <v>53</v>
      </c>
      <c r="C26" s="443">
        <v>0</v>
      </c>
      <c r="D26" s="443">
        <v>0</v>
      </c>
      <c r="E26" s="439">
        <v>0</v>
      </c>
      <c r="F26" s="444">
        <v>0</v>
      </c>
      <c r="G26" s="445">
        <v>0</v>
      </c>
      <c r="H26" s="442">
        <v>0</v>
      </c>
    </row>
    <row r="27" spans="1:8">
      <c r="A27" s="22">
        <v>18</v>
      </c>
      <c r="B27" s="26" t="s">
        <v>54</v>
      </c>
      <c r="C27" s="438">
        <v>352336789.40999997</v>
      </c>
      <c r="D27" s="438">
        <v>386848681.43079996</v>
      </c>
      <c r="E27" s="439">
        <v>739185470.84079993</v>
      </c>
      <c r="F27" s="440">
        <v>220494400</v>
      </c>
      <c r="G27" s="441">
        <v>349425993.88910002</v>
      </c>
      <c r="H27" s="442">
        <v>569920393.88910007</v>
      </c>
    </row>
    <row r="28" spans="1:8">
      <c r="A28" s="22">
        <v>19</v>
      </c>
      <c r="B28" s="26" t="s">
        <v>55</v>
      </c>
      <c r="C28" s="438">
        <v>2630167.1999999997</v>
      </c>
      <c r="D28" s="438">
        <v>7486980.0011</v>
      </c>
      <c r="E28" s="439">
        <v>10117147.201099999</v>
      </c>
      <c r="F28" s="440">
        <v>2173978.5</v>
      </c>
      <c r="G28" s="441">
        <v>8605927.1140000001</v>
      </c>
      <c r="H28" s="442">
        <v>10779905.614</v>
      </c>
    </row>
    <row r="29" spans="1:8">
      <c r="A29" s="22">
        <v>20</v>
      </c>
      <c r="B29" s="26" t="s">
        <v>56</v>
      </c>
      <c r="C29" s="438">
        <v>11156194.959999999</v>
      </c>
      <c r="D29" s="438">
        <v>7514908.4450000003</v>
      </c>
      <c r="E29" s="439">
        <v>18671103.405000001</v>
      </c>
      <c r="F29" s="440">
        <v>8764743.6600000001</v>
      </c>
      <c r="G29" s="441">
        <v>7232925.0516999997</v>
      </c>
      <c r="H29" s="442">
        <v>15997668.7117</v>
      </c>
    </row>
    <row r="30" spans="1:8">
      <c r="A30" s="22">
        <v>21</v>
      </c>
      <c r="B30" s="26" t="s">
        <v>57</v>
      </c>
      <c r="C30" s="438">
        <v>0</v>
      </c>
      <c r="D30" s="438">
        <v>16055340</v>
      </c>
      <c r="E30" s="439">
        <v>16055340</v>
      </c>
      <c r="F30" s="440">
        <v>0</v>
      </c>
      <c r="G30" s="441">
        <v>14051730</v>
      </c>
      <c r="H30" s="442">
        <v>14051730</v>
      </c>
    </row>
    <row r="31" spans="1:8">
      <c r="A31" s="22">
        <v>22</v>
      </c>
      <c r="B31" s="31" t="s">
        <v>58</v>
      </c>
      <c r="C31" s="439">
        <v>760422290.63000011</v>
      </c>
      <c r="D31" s="439">
        <v>999306236.11749983</v>
      </c>
      <c r="E31" s="439">
        <v>1759728526.7474999</v>
      </c>
      <c r="F31" s="439">
        <v>497429268.75000006</v>
      </c>
      <c r="G31" s="439">
        <v>927127945.8828001</v>
      </c>
      <c r="H31" s="442">
        <v>1424557214.6328001</v>
      </c>
    </row>
    <row r="32" spans="1:8">
      <c r="A32" s="22"/>
      <c r="B32" s="23" t="s">
        <v>59</v>
      </c>
      <c r="C32" s="443"/>
      <c r="D32" s="443"/>
      <c r="E32" s="438"/>
      <c r="F32" s="444"/>
      <c r="G32" s="445"/>
      <c r="H32" s="446"/>
    </row>
    <row r="33" spans="1:8">
      <c r="A33" s="22">
        <v>23</v>
      </c>
      <c r="B33" s="26" t="s">
        <v>60</v>
      </c>
      <c r="C33" s="438">
        <v>16181147</v>
      </c>
      <c r="D33" s="443">
        <v>0</v>
      </c>
      <c r="E33" s="439">
        <v>16181147</v>
      </c>
      <c r="F33" s="440">
        <v>16181147</v>
      </c>
      <c r="G33" s="445">
        <v>0</v>
      </c>
      <c r="H33" s="442">
        <v>16181147</v>
      </c>
    </row>
    <row r="34" spans="1:8">
      <c r="A34" s="22">
        <v>24</v>
      </c>
      <c r="B34" s="26" t="s">
        <v>61</v>
      </c>
      <c r="C34" s="438">
        <v>0</v>
      </c>
      <c r="D34" s="443">
        <v>0</v>
      </c>
      <c r="E34" s="439">
        <v>0</v>
      </c>
      <c r="F34" s="440">
        <v>0</v>
      </c>
      <c r="G34" s="445">
        <v>0</v>
      </c>
      <c r="H34" s="442">
        <v>0</v>
      </c>
    </row>
    <row r="35" spans="1:8">
      <c r="A35" s="22">
        <v>25</v>
      </c>
      <c r="B35" s="30" t="s">
        <v>62</v>
      </c>
      <c r="C35" s="438">
        <v>0</v>
      </c>
      <c r="D35" s="443">
        <v>0</v>
      </c>
      <c r="E35" s="439">
        <v>0</v>
      </c>
      <c r="F35" s="440">
        <v>0</v>
      </c>
      <c r="G35" s="445">
        <v>0</v>
      </c>
      <c r="H35" s="442">
        <v>0</v>
      </c>
    </row>
    <row r="36" spans="1:8">
      <c r="A36" s="22">
        <v>26</v>
      </c>
      <c r="B36" s="26" t="s">
        <v>63</v>
      </c>
      <c r="C36" s="438">
        <v>76412652.799999997</v>
      </c>
      <c r="D36" s="443">
        <v>0</v>
      </c>
      <c r="E36" s="439">
        <v>76412652.799999997</v>
      </c>
      <c r="F36" s="440">
        <v>76412652.799999997</v>
      </c>
      <c r="G36" s="445">
        <v>0</v>
      </c>
      <c r="H36" s="442">
        <v>76412652.799999997</v>
      </c>
    </row>
    <row r="37" spans="1:8">
      <c r="A37" s="22">
        <v>27</v>
      </c>
      <c r="B37" s="26" t="s">
        <v>64</v>
      </c>
      <c r="C37" s="438">
        <v>138459629.03</v>
      </c>
      <c r="D37" s="443">
        <v>0</v>
      </c>
      <c r="E37" s="439">
        <v>138459629.03</v>
      </c>
      <c r="F37" s="440">
        <v>113629627.99000001</v>
      </c>
      <c r="G37" s="445">
        <v>0</v>
      </c>
      <c r="H37" s="442">
        <v>113629627.99000001</v>
      </c>
    </row>
    <row r="38" spans="1:8">
      <c r="A38" s="22">
        <v>28</v>
      </c>
      <c r="B38" s="26" t="s">
        <v>65</v>
      </c>
      <c r="C38" s="438">
        <v>5972349.4774000049</v>
      </c>
      <c r="D38" s="443">
        <v>0</v>
      </c>
      <c r="E38" s="439">
        <v>5972349.4774000049</v>
      </c>
      <c r="F38" s="440">
        <v>24830001.858699992</v>
      </c>
      <c r="G38" s="445">
        <v>0</v>
      </c>
      <c r="H38" s="442">
        <v>24830001.858699992</v>
      </c>
    </row>
    <row r="39" spans="1:8">
      <c r="A39" s="22">
        <v>29</v>
      </c>
      <c r="B39" s="26" t="s">
        <v>66</v>
      </c>
      <c r="C39" s="438">
        <v>9513350.1799999997</v>
      </c>
      <c r="D39" s="443">
        <v>0</v>
      </c>
      <c r="E39" s="439">
        <v>9513350.1799999997</v>
      </c>
      <c r="F39" s="440">
        <v>9513350.1799999997</v>
      </c>
      <c r="G39" s="445">
        <v>0</v>
      </c>
      <c r="H39" s="442">
        <v>9513350.1799999997</v>
      </c>
    </row>
    <row r="40" spans="1:8">
      <c r="A40" s="22">
        <v>30</v>
      </c>
      <c r="B40" s="264" t="s">
        <v>268</v>
      </c>
      <c r="C40" s="438">
        <v>246539128.4874</v>
      </c>
      <c r="D40" s="443">
        <v>0</v>
      </c>
      <c r="E40" s="439">
        <v>246539128.4874</v>
      </c>
      <c r="F40" s="440">
        <v>240566779.82870001</v>
      </c>
      <c r="G40" s="445">
        <v>0</v>
      </c>
      <c r="H40" s="442">
        <v>240566779.82870001</v>
      </c>
    </row>
    <row r="41" spans="1:8" ht="15" thickBot="1">
      <c r="A41" s="32">
        <v>31</v>
      </c>
      <c r="B41" s="33" t="s">
        <v>67</v>
      </c>
      <c r="C41" s="447">
        <v>1006961419.1174002</v>
      </c>
      <c r="D41" s="447">
        <v>999306236.11749983</v>
      </c>
      <c r="E41" s="447">
        <v>2006267655.2349</v>
      </c>
      <c r="F41" s="447">
        <v>737996048.57870007</v>
      </c>
      <c r="G41" s="447">
        <v>927127945.8828001</v>
      </c>
      <c r="H41" s="448">
        <v>1665123994.4615002</v>
      </c>
    </row>
    <row r="43" spans="1:8">
      <c r="B43" s="3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50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"BasisBank"</v>
      </c>
      <c r="C1" s="449"/>
    </row>
    <row r="2" spans="1:8">
      <c r="A2" s="2" t="s">
        <v>31</v>
      </c>
      <c r="B2" s="524">
        <v>44196</v>
      </c>
      <c r="C2" s="451"/>
      <c r="D2" s="452"/>
      <c r="E2" s="452"/>
      <c r="F2" s="452"/>
      <c r="G2" s="452"/>
      <c r="H2" s="452"/>
    </row>
    <row r="3" spans="1:8">
      <c r="A3" s="2"/>
      <c r="B3" s="3"/>
      <c r="C3" s="451"/>
      <c r="D3" s="452"/>
      <c r="E3" s="452"/>
      <c r="F3" s="452"/>
      <c r="G3" s="452"/>
      <c r="H3" s="452"/>
    </row>
    <row r="4" spans="1:8" ht="13.5" thickBot="1">
      <c r="A4" s="37" t="s">
        <v>196</v>
      </c>
      <c r="B4" s="224" t="s">
        <v>22</v>
      </c>
      <c r="C4" s="453"/>
      <c r="D4" s="454"/>
      <c r="E4" s="454"/>
      <c r="F4" s="454"/>
      <c r="G4" s="454"/>
      <c r="H4" s="455" t="s">
        <v>73</v>
      </c>
    </row>
    <row r="5" spans="1:8">
      <c r="A5" s="39" t="s">
        <v>6</v>
      </c>
      <c r="B5" s="40"/>
      <c r="C5" s="531" t="s">
        <v>68</v>
      </c>
      <c r="D5" s="532"/>
      <c r="E5" s="533"/>
      <c r="F5" s="531" t="s">
        <v>72</v>
      </c>
      <c r="G5" s="532"/>
      <c r="H5" s="534"/>
    </row>
    <row r="6" spans="1:8">
      <c r="A6" s="41" t="s">
        <v>6</v>
      </c>
      <c r="B6" s="42"/>
      <c r="C6" s="456" t="s">
        <v>69</v>
      </c>
      <c r="D6" s="456" t="s">
        <v>70</v>
      </c>
      <c r="E6" s="456" t="s">
        <v>71</v>
      </c>
      <c r="F6" s="456" t="s">
        <v>69</v>
      </c>
      <c r="G6" s="456" t="s">
        <v>70</v>
      </c>
      <c r="H6" s="457" t="s">
        <v>71</v>
      </c>
    </row>
    <row r="7" spans="1:8">
      <c r="A7" s="44"/>
      <c r="B7" s="224" t="s">
        <v>195</v>
      </c>
      <c r="C7" s="458"/>
      <c r="D7" s="458"/>
      <c r="E7" s="458"/>
      <c r="F7" s="458"/>
      <c r="G7" s="458"/>
      <c r="H7" s="459"/>
    </row>
    <row r="8" spans="1:8">
      <c r="A8" s="44">
        <v>1</v>
      </c>
      <c r="B8" s="45" t="s">
        <v>194</v>
      </c>
      <c r="C8" s="460">
        <v>2192530.86</v>
      </c>
      <c r="D8" s="460">
        <v>215103.65</v>
      </c>
      <c r="E8" s="461">
        <v>2407634.5099999998</v>
      </c>
      <c r="F8" s="460">
        <v>1447505.76</v>
      </c>
      <c r="G8" s="460">
        <v>1943232.05</v>
      </c>
      <c r="H8" s="462">
        <v>3390737.81</v>
      </c>
    </row>
    <row r="9" spans="1:8">
      <c r="A9" s="44">
        <v>2</v>
      </c>
      <c r="B9" s="45" t="s">
        <v>193</v>
      </c>
      <c r="C9" s="463">
        <v>51853082.060000002</v>
      </c>
      <c r="D9" s="463">
        <v>41642374.057399996</v>
      </c>
      <c r="E9" s="461">
        <v>93495456.117399991</v>
      </c>
      <c r="F9" s="463">
        <v>41246126.75999999</v>
      </c>
      <c r="G9" s="463">
        <v>44703225.6087</v>
      </c>
      <c r="H9" s="462">
        <v>85949352.368699998</v>
      </c>
    </row>
    <row r="10" spans="1:8">
      <c r="A10" s="44">
        <v>2.1</v>
      </c>
      <c r="B10" s="46" t="s">
        <v>192</v>
      </c>
      <c r="C10" s="460">
        <v>0</v>
      </c>
      <c r="D10" s="460">
        <v>0</v>
      </c>
      <c r="E10" s="461">
        <v>0</v>
      </c>
      <c r="F10" s="460">
        <v>13970.86</v>
      </c>
      <c r="G10" s="460">
        <v>0</v>
      </c>
      <c r="H10" s="462">
        <v>13970.86</v>
      </c>
    </row>
    <row r="11" spans="1:8">
      <c r="A11" s="44">
        <v>2.2000000000000002</v>
      </c>
      <c r="B11" s="46" t="s">
        <v>191</v>
      </c>
      <c r="C11" s="460">
        <v>9969695.5999999996</v>
      </c>
      <c r="D11" s="460">
        <v>20912736.122699998</v>
      </c>
      <c r="E11" s="461">
        <v>30882431.7227</v>
      </c>
      <c r="F11" s="460">
        <v>6828223.8399999999</v>
      </c>
      <c r="G11" s="460">
        <v>20869231.707400002</v>
      </c>
      <c r="H11" s="462">
        <v>27697455.547400001</v>
      </c>
    </row>
    <row r="12" spans="1:8">
      <c r="A12" s="44">
        <v>2.2999999999999998</v>
      </c>
      <c r="B12" s="46" t="s">
        <v>190</v>
      </c>
      <c r="C12" s="460">
        <v>3944372.37</v>
      </c>
      <c r="D12" s="460">
        <v>0</v>
      </c>
      <c r="E12" s="461">
        <v>3944372.37</v>
      </c>
      <c r="F12" s="460">
        <v>1124814.81</v>
      </c>
      <c r="G12" s="460">
        <v>168.21</v>
      </c>
      <c r="H12" s="462">
        <v>1124983.02</v>
      </c>
    </row>
    <row r="13" spans="1:8">
      <c r="A13" s="44">
        <v>2.4</v>
      </c>
      <c r="B13" s="46" t="s">
        <v>189</v>
      </c>
      <c r="C13" s="460">
        <v>1885541.3</v>
      </c>
      <c r="D13" s="460">
        <v>341123.52</v>
      </c>
      <c r="E13" s="461">
        <v>2226664.8200000003</v>
      </c>
      <c r="F13" s="460">
        <v>1281160.03</v>
      </c>
      <c r="G13" s="460">
        <v>392051.83</v>
      </c>
      <c r="H13" s="462">
        <v>1673211.86</v>
      </c>
    </row>
    <row r="14" spans="1:8">
      <c r="A14" s="44">
        <v>2.5</v>
      </c>
      <c r="B14" s="46" t="s">
        <v>188</v>
      </c>
      <c r="C14" s="460">
        <v>3241552.22</v>
      </c>
      <c r="D14" s="460">
        <v>4154373.3</v>
      </c>
      <c r="E14" s="461">
        <v>7395925.5199999996</v>
      </c>
      <c r="F14" s="460">
        <v>3067291.43</v>
      </c>
      <c r="G14" s="460">
        <v>3568412.58</v>
      </c>
      <c r="H14" s="462">
        <v>6635704.0099999998</v>
      </c>
    </row>
    <row r="15" spans="1:8">
      <c r="A15" s="44">
        <v>2.6</v>
      </c>
      <c r="B15" s="46" t="s">
        <v>187</v>
      </c>
      <c r="C15" s="460">
        <v>1136324.22</v>
      </c>
      <c r="D15" s="460">
        <v>1044021.17</v>
      </c>
      <c r="E15" s="461">
        <v>2180345.39</v>
      </c>
      <c r="F15" s="460">
        <v>815501.22</v>
      </c>
      <c r="G15" s="460">
        <v>1169611.99</v>
      </c>
      <c r="H15" s="462">
        <v>1985113.21</v>
      </c>
    </row>
    <row r="16" spans="1:8">
      <c r="A16" s="44">
        <v>2.7</v>
      </c>
      <c r="B16" s="46" t="s">
        <v>186</v>
      </c>
      <c r="C16" s="460">
        <v>78514.09</v>
      </c>
      <c r="D16" s="460">
        <v>74589.179999999993</v>
      </c>
      <c r="E16" s="461">
        <v>153103.26999999999</v>
      </c>
      <c r="F16" s="460">
        <v>59335.03</v>
      </c>
      <c r="G16" s="460">
        <v>446740.18</v>
      </c>
      <c r="H16" s="462">
        <v>506075.20999999996</v>
      </c>
    </row>
    <row r="17" spans="1:8">
      <c r="A17" s="44">
        <v>2.8</v>
      </c>
      <c r="B17" s="46" t="s">
        <v>185</v>
      </c>
      <c r="C17" s="460">
        <v>22482545.460000001</v>
      </c>
      <c r="D17" s="460">
        <v>9946425.5046999995</v>
      </c>
      <c r="E17" s="461">
        <v>32428970.964699998</v>
      </c>
      <c r="F17" s="460">
        <v>20817277.77</v>
      </c>
      <c r="G17" s="460">
        <v>12373532.5713</v>
      </c>
      <c r="H17" s="462">
        <v>33190810.3413</v>
      </c>
    </row>
    <row r="18" spans="1:8">
      <c r="A18" s="44">
        <v>2.9</v>
      </c>
      <c r="B18" s="46" t="s">
        <v>184</v>
      </c>
      <c r="C18" s="460">
        <v>9114536.8000000007</v>
      </c>
      <c r="D18" s="460">
        <v>5169105.26</v>
      </c>
      <c r="E18" s="461">
        <v>14283642.060000001</v>
      </c>
      <c r="F18" s="460">
        <v>7238551.7699999996</v>
      </c>
      <c r="G18" s="460">
        <v>5883476.54</v>
      </c>
      <c r="H18" s="462">
        <v>13122028.309999999</v>
      </c>
    </row>
    <row r="19" spans="1:8">
      <c r="A19" s="44">
        <v>3</v>
      </c>
      <c r="B19" s="45" t="s">
        <v>183</v>
      </c>
      <c r="C19" s="460">
        <v>1172897.79</v>
      </c>
      <c r="D19" s="460">
        <v>1068844.1000000001</v>
      </c>
      <c r="E19" s="461">
        <v>2241741.89</v>
      </c>
      <c r="F19" s="460">
        <v>1869338.74</v>
      </c>
      <c r="G19" s="460">
        <v>2458420.92</v>
      </c>
      <c r="H19" s="462">
        <v>4327759.66</v>
      </c>
    </row>
    <row r="20" spans="1:8">
      <c r="A20" s="44">
        <v>4</v>
      </c>
      <c r="B20" s="45" t="s">
        <v>182</v>
      </c>
      <c r="C20" s="460">
        <v>16603626.49</v>
      </c>
      <c r="D20" s="460">
        <v>1630967.85</v>
      </c>
      <c r="E20" s="461">
        <v>18234594.34</v>
      </c>
      <c r="F20" s="460">
        <v>13982510.41</v>
      </c>
      <c r="G20" s="460">
        <v>777063.95</v>
      </c>
      <c r="H20" s="462">
        <v>14759574.359999999</v>
      </c>
    </row>
    <row r="21" spans="1:8">
      <c r="A21" s="44">
        <v>5</v>
      </c>
      <c r="B21" s="45" t="s">
        <v>181</v>
      </c>
      <c r="C21" s="460">
        <v>1669778.25</v>
      </c>
      <c r="D21" s="460">
        <v>1004611.81</v>
      </c>
      <c r="E21" s="461">
        <v>2674390.06</v>
      </c>
      <c r="F21" s="460">
        <v>2578206.17</v>
      </c>
      <c r="G21" s="460">
        <v>555322.31000000006</v>
      </c>
      <c r="H21" s="462">
        <v>3133528.48</v>
      </c>
    </row>
    <row r="22" spans="1:8">
      <c r="A22" s="44">
        <v>6</v>
      </c>
      <c r="B22" s="47" t="s">
        <v>180</v>
      </c>
      <c r="C22" s="463">
        <v>73491915.450000003</v>
      </c>
      <c r="D22" s="463">
        <v>45561901.467399999</v>
      </c>
      <c r="E22" s="461">
        <v>119053816.9174</v>
      </c>
      <c r="F22" s="463">
        <v>61123687.839999996</v>
      </c>
      <c r="G22" s="463">
        <v>50437264.838700004</v>
      </c>
      <c r="H22" s="462">
        <v>111560952.6787</v>
      </c>
    </row>
    <row r="23" spans="1:8">
      <c r="A23" s="44"/>
      <c r="B23" s="224" t="s">
        <v>179</v>
      </c>
      <c r="C23" s="464"/>
      <c r="D23" s="464"/>
      <c r="E23" s="465"/>
      <c r="F23" s="464"/>
      <c r="G23" s="464"/>
      <c r="H23" s="466"/>
    </row>
    <row r="24" spans="1:8">
      <c r="A24" s="44">
        <v>7</v>
      </c>
      <c r="B24" s="45" t="s">
        <v>178</v>
      </c>
      <c r="C24" s="460">
        <v>8320162.46</v>
      </c>
      <c r="D24" s="460">
        <v>2266674.38</v>
      </c>
      <c r="E24" s="461">
        <v>10586836.84</v>
      </c>
      <c r="F24" s="460">
        <v>7401658.5599999996</v>
      </c>
      <c r="G24" s="460">
        <v>2159871.27</v>
      </c>
      <c r="H24" s="462">
        <v>9561529.8300000001</v>
      </c>
    </row>
    <row r="25" spans="1:8">
      <c r="A25" s="44">
        <v>8</v>
      </c>
      <c r="B25" s="45" t="s">
        <v>177</v>
      </c>
      <c r="C25" s="460">
        <v>9318784.7699999996</v>
      </c>
      <c r="D25" s="460">
        <v>9192392.3699999992</v>
      </c>
      <c r="E25" s="461">
        <v>18511177.140000001</v>
      </c>
      <c r="F25" s="460">
        <v>7324005.5599999996</v>
      </c>
      <c r="G25" s="460">
        <v>9702464.8900000006</v>
      </c>
      <c r="H25" s="462">
        <v>17026470.449999999</v>
      </c>
    </row>
    <row r="26" spans="1:8">
      <c r="A26" s="44">
        <v>9</v>
      </c>
      <c r="B26" s="45" t="s">
        <v>176</v>
      </c>
      <c r="C26" s="460">
        <v>1002650.36</v>
      </c>
      <c r="D26" s="460">
        <v>199721.2</v>
      </c>
      <c r="E26" s="461">
        <v>1202371.56</v>
      </c>
      <c r="F26" s="460">
        <v>1065674.82</v>
      </c>
      <c r="G26" s="460">
        <v>308316.58</v>
      </c>
      <c r="H26" s="462">
        <v>1373991.4000000001</v>
      </c>
    </row>
    <row r="27" spans="1:8">
      <c r="A27" s="44">
        <v>10</v>
      </c>
      <c r="B27" s="45" t="s">
        <v>175</v>
      </c>
      <c r="C27" s="460">
        <v>240773.96</v>
      </c>
      <c r="D27" s="460">
        <v>7960.57</v>
      </c>
      <c r="E27" s="461">
        <v>248734.53</v>
      </c>
      <c r="F27" s="460">
        <v>221867.57</v>
      </c>
      <c r="G27" s="460">
        <v>0</v>
      </c>
      <c r="H27" s="462">
        <v>221867.57</v>
      </c>
    </row>
    <row r="28" spans="1:8">
      <c r="A28" s="44">
        <v>11</v>
      </c>
      <c r="B28" s="45" t="s">
        <v>174</v>
      </c>
      <c r="C28" s="460">
        <v>21090458.739999998</v>
      </c>
      <c r="D28" s="460">
        <v>15095761.779999999</v>
      </c>
      <c r="E28" s="461">
        <v>36186220.519999996</v>
      </c>
      <c r="F28" s="460">
        <v>8295206.7300000004</v>
      </c>
      <c r="G28" s="460">
        <v>19126321.460000001</v>
      </c>
      <c r="H28" s="462">
        <v>27421528.190000001</v>
      </c>
    </row>
    <row r="29" spans="1:8">
      <c r="A29" s="44">
        <v>12</v>
      </c>
      <c r="B29" s="45" t="s">
        <v>173</v>
      </c>
      <c r="C29" s="460">
        <v>2401.5</v>
      </c>
      <c r="D29" s="460">
        <v>82522.05</v>
      </c>
      <c r="E29" s="461">
        <v>84923.55</v>
      </c>
      <c r="F29" s="460"/>
      <c r="G29" s="460"/>
      <c r="H29" s="462">
        <v>0</v>
      </c>
    </row>
    <row r="30" spans="1:8">
      <c r="A30" s="44">
        <v>13</v>
      </c>
      <c r="B30" s="48" t="s">
        <v>172</v>
      </c>
      <c r="C30" s="463">
        <v>39975231.789999999</v>
      </c>
      <c r="D30" s="463">
        <v>26845032.349999998</v>
      </c>
      <c r="E30" s="461">
        <v>66820264.140000001</v>
      </c>
      <c r="F30" s="463">
        <v>24308413.240000002</v>
      </c>
      <c r="G30" s="463">
        <v>31296974.200000003</v>
      </c>
      <c r="H30" s="462">
        <v>55605387.440000005</v>
      </c>
    </row>
    <row r="31" spans="1:8">
      <c r="A31" s="44">
        <v>14</v>
      </c>
      <c r="B31" s="48" t="s">
        <v>171</v>
      </c>
      <c r="C31" s="463">
        <v>33516683.660000004</v>
      </c>
      <c r="D31" s="463">
        <v>18716869.117400002</v>
      </c>
      <c r="E31" s="461">
        <v>52233552.777400002</v>
      </c>
      <c r="F31" s="463">
        <v>36815274.599999994</v>
      </c>
      <c r="G31" s="463">
        <v>19140290.638700001</v>
      </c>
      <c r="H31" s="462">
        <v>55955565.238699995</v>
      </c>
    </row>
    <row r="32" spans="1:8">
      <c r="A32" s="44"/>
      <c r="B32" s="49"/>
      <c r="C32" s="467"/>
      <c r="D32" s="468"/>
      <c r="E32" s="465"/>
      <c r="F32" s="468"/>
      <c r="G32" s="468"/>
      <c r="H32" s="466"/>
    </row>
    <row r="33" spans="1:8">
      <c r="A33" s="44"/>
      <c r="B33" s="49" t="s">
        <v>170</v>
      </c>
      <c r="C33" s="464"/>
      <c r="D33" s="464"/>
      <c r="E33" s="465"/>
      <c r="F33" s="464"/>
      <c r="G33" s="464"/>
      <c r="H33" s="466"/>
    </row>
    <row r="34" spans="1:8">
      <c r="A34" s="44">
        <v>15</v>
      </c>
      <c r="B34" s="50" t="s">
        <v>169</v>
      </c>
      <c r="C34" s="461">
        <v>1950589.3700000006</v>
      </c>
      <c r="D34" s="461">
        <v>-315563.05000000028</v>
      </c>
      <c r="E34" s="461">
        <v>1635026.3200000003</v>
      </c>
      <c r="F34" s="461">
        <v>3194684.62</v>
      </c>
      <c r="G34" s="461">
        <v>-1159292.9900000002</v>
      </c>
      <c r="H34" s="461">
        <v>2035391.63</v>
      </c>
    </row>
    <row r="35" spans="1:8">
      <c r="A35" s="44">
        <v>15.1</v>
      </c>
      <c r="B35" s="46" t="s">
        <v>168</v>
      </c>
      <c r="C35" s="460">
        <v>4543517.7300000004</v>
      </c>
      <c r="D35" s="460">
        <v>2657084.88</v>
      </c>
      <c r="E35" s="461">
        <v>7200602.6100000003</v>
      </c>
      <c r="F35" s="460">
        <v>5396578.8799999999</v>
      </c>
      <c r="G35" s="460">
        <v>3807703.04</v>
      </c>
      <c r="H35" s="461">
        <v>9204281.9199999999</v>
      </c>
    </row>
    <row r="36" spans="1:8">
      <c r="A36" s="44">
        <v>15.2</v>
      </c>
      <c r="B36" s="46" t="s">
        <v>167</v>
      </c>
      <c r="C36" s="460">
        <v>2592928.36</v>
      </c>
      <c r="D36" s="460">
        <v>2972647.93</v>
      </c>
      <c r="E36" s="461">
        <v>5565576.29</v>
      </c>
      <c r="F36" s="460">
        <v>2201894.2599999998</v>
      </c>
      <c r="G36" s="460">
        <v>4966996.03</v>
      </c>
      <c r="H36" s="461">
        <v>7168890.29</v>
      </c>
    </row>
    <row r="37" spans="1:8">
      <c r="A37" s="44">
        <v>16</v>
      </c>
      <c r="B37" s="45" t="s">
        <v>166</v>
      </c>
      <c r="C37" s="460">
        <v>0</v>
      </c>
      <c r="D37" s="460">
        <v>0</v>
      </c>
      <c r="E37" s="461">
        <v>0</v>
      </c>
      <c r="F37" s="460">
        <v>0</v>
      </c>
      <c r="G37" s="460">
        <v>0</v>
      </c>
      <c r="H37" s="461">
        <v>0</v>
      </c>
    </row>
    <row r="38" spans="1:8">
      <c r="A38" s="44">
        <v>17</v>
      </c>
      <c r="B38" s="45" t="s">
        <v>165</v>
      </c>
      <c r="C38" s="460">
        <v>143697.79</v>
      </c>
      <c r="D38" s="460">
        <v>0</v>
      </c>
      <c r="E38" s="461">
        <v>143697.79</v>
      </c>
      <c r="F38" s="460">
        <v>314298.46000000002</v>
      </c>
      <c r="G38" s="460">
        <v>0</v>
      </c>
      <c r="H38" s="461">
        <v>314298.46000000002</v>
      </c>
    </row>
    <row r="39" spans="1:8">
      <c r="A39" s="44">
        <v>18</v>
      </c>
      <c r="B39" s="45" t="s">
        <v>164</v>
      </c>
      <c r="C39" s="460">
        <v>0</v>
      </c>
      <c r="D39" s="460">
        <v>0</v>
      </c>
      <c r="E39" s="461">
        <v>0</v>
      </c>
      <c r="F39" s="460">
        <v>0</v>
      </c>
      <c r="G39" s="460">
        <v>0</v>
      </c>
      <c r="H39" s="461">
        <v>0</v>
      </c>
    </row>
    <row r="40" spans="1:8">
      <c r="A40" s="44">
        <v>19</v>
      </c>
      <c r="B40" s="45" t="s">
        <v>163</v>
      </c>
      <c r="C40" s="460">
        <v>4751914.13</v>
      </c>
      <c r="D40" s="460"/>
      <c r="E40" s="461">
        <v>4751914.13</v>
      </c>
      <c r="F40" s="460">
        <v>4681821.03</v>
      </c>
      <c r="G40" s="460"/>
      <c r="H40" s="461">
        <v>4681821.03</v>
      </c>
    </row>
    <row r="41" spans="1:8">
      <c r="A41" s="44">
        <v>20</v>
      </c>
      <c r="B41" s="45" t="s">
        <v>162</v>
      </c>
      <c r="C41" s="460">
        <v>-1192021.7</v>
      </c>
      <c r="D41" s="460"/>
      <c r="E41" s="461">
        <v>-1192021.7</v>
      </c>
      <c r="F41" s="460">
        <v>-372482.31</v>
      </c>
      <c r="G41" s="460"/>
      <c r="H41" s="461">
        <v>-372482.31</v>
      </c>
    </row>
    <row r="42" spans="1:8">
      <c r="A42" s="44">
        <v>21</v>
      </c>
      <c r="B42" s="45" t="s">
        <v>161</v>
      </c>
      <c r="C42" s="460">
        <v>855480.38</v>
      </c>
      <c r="D42" s="460">
        <v>0</v>
      </c>
      <c r="E42" s="461">
        <v>855480.38</v>
      </c>
      <c r="F42" s="460">
        <v>944798.27</v>
      </c>
      <c r="G42" s="460">
        <v>0</v>
      </c>
      <c r="H42" s="461">
        <v>944798.27</v>
      </c>
    </row>
    <row r="43" spans="1:8">
      <c r="A43" s="44">
        <v>22</v>
      </c>
      <c r="B43" s="45" t="s">
        <v>160</v>
      </c>
      <c r="C43" s="460">
        <v>805466.56</v>
      </c>
      <c r="D43" s="460">
        <v>31159.21</v>
      </c>
      <c r="E43" s="461">
        <v>836625.77</v>
      </c>
      <c r="F43" s="460">
        <v>602705.06999999995</v>
      </c>
      <c r="G43" s="460">
        <v>29047.13</v>
      </c>
      <c r="H43" s="461">
        <v>631752.19999999995</v>
      </c>
    </row>
    <row r="44" spans="1:8">
      <c r="A44" s="44">
        <v>23</v>
      </c>
      <c r="B44" s="45" t="s">
        <v>159</v>
      </c>
      <c r="C44" s="460">
        <v>797846.68</v>
      </c>
      <c r="D44" s="460">
        <v>693313.55</v>
      </c>
      <c r="E44" s="461">
        <v>1491160.23</v>
      </c>
      <c r="F44" s="460">
        <v>799627.59</v>
      </c>
      <c r="G44" s="460">
        <v>696049.89</v>
      </c>
      <c r="H44" s="461">
        <v>1495677.48</v>
      </c>
    </row>
    <row r="45" spans="1:8">
      <c r="A45" s="44">
        <v>24</v>
      </c>
      <c r="B45" s="48" t="s">
        <v>274</v>
      </c>
      <c r="C45" s="463">
        <v>8112973.2100000009</v>
      </c>
      <c r="D45" s="463">
        <v>408909.70999999979</v>
      </c>
      <c r="E45" s="461">
        <v>8521882.9199999999</v>
      </c>
      <c r="F45" s="463">
        <v>10165452.73</v>
      </c>
      <c r="G45" s="463">
        <v>-434195.97000000032</v>
      </c>
      <c r="H45" s="461">
        <v>9731256.7599999998</v>
      </c>
    </row>
    <row r="46" spans="1:8">
      <c r="A46" s="44"/>
      <c r="B46" s="224" t="s">
        <v>158</v>
      </c>
      <c r="C46" s="464"/>
      <c r="D46" s="464"/>
      <c r="E46" s="465"/>
      <c r="F46" s="464"/>
      <c r="G46" s="464"/>
      <c r="H46" s="466"/>
    </row>
    <row r="47" spans="1:8">
      <c r="A47" s="44">
        <v>25</v>
      </c>
      <c r="B47" s="45" t="s">
        <v>157</v>
      </c>
      <c r="C47" s="460">
        <v>191619.47</v>
      </c>
      <c r="D47" s="460">
        <v>247024.2</v>
      </c>
      <c r="E47" s="461">
        <v>438643.67000000004</v>
      </c>
      <c r="F47" s="460">
        <v>354830.63</v>
      </c>
      <c r="G47" s="460">
        <v>207657.45</v>
      </c>
      <c r="H47" s="462">
        <v>562488.08000000007</v>
      </c>
    </row>
    <row r="48" spans="1:8">
      <c r="A48" s="44">
        <v>26</v>
      </c>
      <c r="B48" s="45" t="s">
        <v>156</v>
      </c>
      <c r="C48" s="460">
        <v>2083917.47</v>
      </c>
      <c r="D48" s="460">
        <v>97251.14</v>
      </c>
      <c r="E48" s="461">
        <v>2181168.61</v>
      </c>
      <c r="F48" s="460">
        <v>2419681.0699999998</v>
      </c>
      <c r="G48" s="460">
        <v>40176.51</v>
      </c>
      <c r="H48" s="462">
        <v>2459857.5799999996</v>
      </c>
    </row>
    <row r="49" spans="1:8">
      <c r="A49" s="44">
        <v>27</v>
      </c>
      <c r="B49" s="45" t="s">
        <v>155</v>
      </c>
      <c r="C49" s="460">
        <v>17442475.52</v>
      </c>
      <c r="D49" s="460"/>
      <c r="E49" s="461">
        <v>17442475.52</v>
      </c>
      <c r="F49" s="460">
        <v>18211799.98</v>
      </c>
      <c r="G49" s="460"/>
      <c r="H49" s="462">
        <v>18211799.98</v>
      </c>
    </row>
    <row r="50" spans="1:8">
      <c r="A50" s="44">
        <v>28</v>
      </c>
      <c r="B50" s="45" t="s">
        <v>154</v>
      </c>
      <c r="C50" s="460">
        <v>94057.62</v>
      </c>
      <c r="D50" s="460"/>
      <c r="E50" s="461">
        <v>94057.62</v>
      </c>
      <c r="F50" s="460">
        <v>106256</v>
      </c>
      <c r="G50" s="460"/>
      <c r="H50" s="462">
        <v>106256</v>
      </c>
    </row>
    <row r="51" spans="1:8">
      <c r="A51" s="44">
        <v>29</v>
      </c>
      <c r="B51" s="45" t="s">
        <v>153</v>
      </c>
      <c r="C51" s="460">
        <v>3578502.3</v>
      </c>
      <c r="D51" s="460"/>
      <c r="E51" s="461">
        <v>3578502.3</v>
      </c>
      <c r="F51" s="460">
        <v>3327849</v>
      </c>
      <c r="G51" s="460"/>
      <c r="H51" s="462">
        <v>3327849</v>
      </c>
    </row>
    <row r="52" spans="1:8">
      <c r="A52" s="44">
        <v>30</v>
      </c>
      <c r="B52" s="45" t="s">
        <v>152</v>
      </c>
      <c r="C52" s="460">
        <v>3870267.58</v>
      </c>
      <c r="D52" s="460">
        <v>383358.59</v>
      </c>
      <c r="E52" s="461">
        <v>4253626.17</v>
      </c>
      <c r="F52" s="460">
        <v>4488930.4800000004</v>
      </c>
      <c r="G52" s="460">
        <v>77455.42</v>
      </c>
      <c r="H52" s="462">
        <v>4566385.9000000004</v>
      </c>
    </row>
    <row r="53" spans="1:8">
      <c r="A53" s="44">
        <v>31</v>
      </c>
      <c r="B53" s="48" t="s">
        <v>275</v>
      </c>
      <c r="C53" s="463">
        <v>27260839.960000001</v>
      </c>
      <c r="D53" s="463">
        <v>727633.93</v>
      </c>
      <c r="E53" s="461">
        <v>27988473.890000001</v>
      </c>
      <c r="F53" s="463">
        <v>28909347.16</v>
      </c>
      <c r="G53" s="463">
        <v>325289.38</v>
      </c>
      <c r="H53" s="461">
        <v>29234636.539999999</v>
      </c>
    </row>
    <row r="54" spans="1:8">
      <c r="A54" s="44">
        <v>32</v>
      </c>
      <c r="B54" s="48" t="s">
        <v>276</v>
      </c>
      <c r="C54" s="463">
        <v>-19147866.75</v>
      </c>
      <c r="D54" s="463">
        <v>-318724.22000000026</v>
      </c>
      <c r="E54" s="461">
        <v>-19466590.969999999</v>
      </c>
      <c r="F54" s="463">
        <v>-18743894.43</v>
      </c>
      <c r="G54" s="463">
        <v>-759485.35000000033</v>
      </c>
      <c r="H54" s="461">
        <v>-19503379.780000001</v>
      </c>
    </row>
    <row r="55" spans="1:8">
      <c r="A55" s="44"/>
      <c r="B55" s="49"/>
      <c r="C55" s="468"/>
      <c r="D55" s="468"/>
      <c r="E55" s="465"/>
      <c r="F55" s="468"/>
      <c r="G55" s="468"/>
      <c r="H55" s="466"/>
    </row>
    <row r="56" spans="1:8">
      <c r="A56" s="44">
        <v>33</v>
      </c>
      <c r="B56" s="48" t="s">
        <v>151</v>
      </c>
      <c r="C56" s="463">
        <v>14368816.910000004</v>
      </c>
      <c r="D56" s="463">
        <v>18398144.897400003</v>
      </c>
      <c r="E56" s="461">
        <v>32766961.807400007</v>
      </c>
      <c r="F56" s="463">
        <v>18071380.169999994</v>
      </c>
      <c r="G56" s="463">
        <v>18380805.288699999</v>
      </c>
      <c r="H56" s="462">
        <v>36452185.458699994</v>
      </c>
    </row>
    <row r="57" spans="1:8">
      <c r="A57" s="44"/>
      <c r="B57" s="49"/>
      <c r="C57" s="468"/>
      <c r="D57" s="468"/>
      <c r="E57" s="465"/>
      <c r="F57" s="468"/>
      <c r="G57" s="468"/>
      <c r="H57" s="466"/>
    </row>
    <row r="58" spans="1:8">
      <c r="A58" s="44">
        <v>34</v>
      </c>
      <c r="B58" s="45" t="s">
        <v>150</v>
      </c>
      <c r="C58" s="460">
        <v>21765368.07</v>
      </c>
      <c r="D58" s="460">
        <v>1768484.15</v>
      </c>
      <c r="E58" s="461">
        <v>23533852.219999999</v>
      </c>
      <c r="F58" s="460">
        <v>4041200.07</v>
      </c>
      <c r="G58" s="460">
        <v>0</v>
      </c>
      <c r="H58" s="462">
        <v>4041200.07</v>
      </c>
    </row>
    <row r="59" spans="1:8" s="225" customFormat="1">
      <c r="A59" s="44">
        <v>35</v>
      </c>
      <c r="B59" s="45" t="s">
        <v>149</v>
      </c>
      <c r="C59" s="460">
        <v>0</v>
      </c>
      <c r="D59" s="460"/>
      <c r="E59" s="461">
        <v>0</v>
      </c>
      <c r="F59" s="460"/>
      <c r="G59" s="460"/>
      <c r="H59" s="462">
        <v>0</v>
      </c>
    </row>
    <row r="60" spans="1:8">
      <c r="A60" s="44">
        <v>36</v>
      </c>
      <c r="B60" s="45" t="s">
        <v>148</v>
      </c>
      <c r="C60" s="460">
        <v>4884187.03</v>
      </c>
      <c r="D60" s="460">
        <v>-549716.68000000005</v>
      </c>
      <c r="E60" s="461">
        <v>4334470.3500000006</v>
      </c>
      <c r="F60" s="460">
        <v>6107224.8799999999</v>
      </c>
      <c r="G60" s="460">
        <v>0</v>
      </c>
      <c r="H60" s="462">
        <v>6107224.8799999999</v>
      </c>
    </row>
    <row r="61" spans="1:8">
      <c r="A61" s="44">
        <v>37</v>
      </c>
      <c r="B61" s="48" t="s">
        <v>147</v>
      </c>
      <c r="C61" s="463">
        <v>26649555.100000001</v>
      </c>
      <c r="D61" s="463">
        <v>1218767.4699999997</v>
      </c>
      <c r="E61" s="461">
        <v>27868322.57</v>
      </c>
      <c r="F61" s="463">
        <v>10148424.949999999</v>
      </c>
      <c r="G61" s="463">
        <v>0</v>
      </c>
      <c r="H61" s="462">
        <v>10148424.949999999</v>
      </c>
    </row>
    <row r="62" spans="1:8">
      <c r="A62" s="44"/>
      <c r="B62" s="51"/>
      <c r="C62" s="464"/>
      <c r="D62" s="464"/>
      <c r="E62" s="465"/>
      <c r="F62" s="464"/>
      <c r="G62" s="464"/>
      <c r="H62" s="466"/>
    </row>
    <row r="63" spans="1:8">
      <c r="A63" s="44">
        <v>38</v>
      </c>
      <c r="B63" s="52" t="s">
        <v>146</v>
      </c>
      <c r="C63" s="463">
        <v>-12280738.189999998</v>
      </c>
      <c r="D63" s="463">
        <v>17179377.427400004</v>
      </c>
      <c r="E63" s="461">
        <v>4898639.2374000065</v>
      </c>
      <c r="F63" s="463">
        <v>7922955.2199999951</v>
      </c>
      <c r="G63" s="463">
        <v>18380805.288699999</v>
      </c>
      <c r="H63" s="462">
        <v>26303760.508699995</v>
      </c>
    </row>
    <row r="64" spans="1:8">
      <c r="A64" s="41">
        <v>39</v>
      </c>
      <c r="B64" s="45" t="s">
        <v>145</v>
      </c>
      <c r="C64" s="469">
        <v>-1179960.24</v>
      </c>
      <c r="D64" s="469"/>
      <c r="E64" s="461">
        <v>-1179960.24</v>
      </c>
      <c r="F64" s="469">
        <v>1469658.65</v>
      </c>
      <c r="G64" s="469"/>
      <c r="H64" s="462">
        <v>1469658.65</v>
      </c>
    </row>
    <row r="65" spans="1:8">
      <c r="A65" s="44">
        <v>40</v>
      </c>
      <c r="B65" s="48" t="s">
        <v>144</v>
      </c>
      <c r="C65" s="463">
        <v>-11100777.949999997</v>
      </c>
      <c r="D65" s="463">
        <v>17179377.427400004</v>
      </c>
      <c r="E65" s="461">
        <v>6078599.4774000067</v>
      </c>
      <c r="F65" s="463">
        <v>6453296.5699999947</v>
      </c>
      <c r="G65" s="463">
        <v>18380805.288699999</v>
      </c>
      <c r="H65" s="462">
        <v>24834101.858699992</v>
      </c>
    </row>
    <row r="66" spans="1:8">
      <c r="A66" s="41">
        <v>41</v>
      </c>
      <c r="B66" s="45" t="s">
        <v>143</v>
      </c>
      <c r="C66" s="469">
        <v>-106250</v>
      </c>
      <c r="D66" s="469"/>
      <c r="E66" s="461">
        <v>-106250</v>
      </c>
      <c r="F66" s="469">
        <v>-4100</v>
      </c>
      <c r="G66" s="469"/>
      <c r="H66" s="462">
        <v>-4100</v>
      </c>
    </row>
    <row r="67" spans="1:8" ht="13.5" thickBot="1">
      <c r="A67" s="53">
        <v>42</v>
      </c>
      <c r="B67" s="54" t="s">
        <v>142</v>
      </c>
      <c r="C67" s="470">
        <v>-11207027.949999997</v>
      </c>
      <c r="D67" s="470">
        <v>17179377.427400004</v>
      </c>
      <c r="E67" s="471">
        <v>5972349.4774000067</v>
      </c>
      <c r="F67" s="470">
        <v>6449196.5699999947</v>
      </c>
      <c r="G67" s="470">
        <v>18380805.288699999</v>
      </c>
      <c r="H67" s="472">
        <v>24830001.858699992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5" width="14" style="5" bestFit="1" customWidth="1"/>
    <col min="6" max="6" width="12.7109375" style="5" customWidth="1"/>
    <col min="7" max="8" width="14" style="5" bestFit="1" customWidth="1"/>
    <col min="9" max="16384" width="9.140625" style="5"/>
  </cols>
  <sheetData>
    <row r="1" spans="1:8">
      <c r="A1" s="2" t="s">
        <v>30</v>
      </c>
      <c r="B1" s="5" t="str">
        <f>'Info '!C2</f>
        <v>JSC "BasisBank"</v>
      </c>
    </row>
    <row r="2" spans="1:8">
      <c r="A2" s="2" t="s">
        <v>31</v>
      </c>
      <c r="B2" s="524">
        <v>44196</v>
      </c>
    </row>
    <row r="3" spans="1:8">
      <c r="A3" s="4"/>
    </row>
    <row r="4" spans="1:8" ht="15" thickBot="1">
      <c r="A4" s="4" t="s">
        <v>74</v>
      </c>
      <c r="B4" s="4"/>
      <c r="C4" s="205"/>
      <c r="D4" s="205"/>
      <c r="E4" s="205"/>
      <c r="F4" s="206"/>
      <c r="G4" s="206"/>
      <c r="H4" s="207" t="s">
        <v>73</v>
      </c>
    </row>
    <row r="5" spans="1:8">
      <c r="A5" s="535" t="s">
        <v>6</v>
      </c>
      <c r="B5" s="537" t="s">
        <v>341</v>
      </c>
      <c r="C5" s="527" t="s">
        <v>68</v>
      </c>
      <c r="D5" s="528"/>
      <c r="E5" s="529"/>
      <c r="F5" s="527" t="s">
        <v>72</v>
      </c>
      <c r="G5" s="528"/>
      <c r="H5" s="530"/>
    </row>
    <row r="6" spans="1:8">
      <c r="A6" s="536"/>
      <c r="B6" s="538"/>
      <c r="C6" s="24" t="s">
        <v>288</v>
      </c>
      <c r="D6" s="24" t="s">
        <v>119</v>
      </c>
      <c r="E6" s="24" t="s">
        <v>106</v>
      </c>
      <c r="F6" s="24" t="s">
        <v>288</v>
      </c>
      <c r="G6" s="24" t="s">
        <v>119</v>
      </c>
      <c r="H6" s="25" t="s">
        <v>106</v>
      </c>
    </row>
    <row r="7" spans="1:8" s="13" customFormat="1">
      <c r="A7" s="208">
        <v>1</v>
      </c>
      <c r="B7" s="209" t="s">
        <v>375</v>
      </c>
      <c r="C7" s="473">
        <v>80377730.580000013</v>
      </c>
      <c r="D7" s="473">
        <v>55530576.467100002</v>
      </c>
      <c r="E7" s="461">
        <v>135908307.04710001</v>
      </c>
      <c r="F7" s="473">
        <v>82737510.420000002</v>
      </c>
      <c r="G7" s="473">
        <v>66292465.358899996</v>
      </c>
      <c r="H7" s="462">
        <v>149029975.7789</v>
      </c>
    </row>
    <row r="8" spans="1:8" s="13" customFormat="1">
      <c r="A8" s="208">
        <v>1.1000000000000001</v>
      </c>
      <c r="B8" s="252" t="s">
        <v>306</v>
      </c>
      <c r="C8" s="473">
        <v>40646204.560000002</v>
      </c>
      <c r="D8" s="473">
        <v>23926802.1664</v>
      </c>
      <c r="E8" s="461">
        <v>64573006.726400003</v>
      </c>
      <c r="F8" s="473">
        <v>57009237.960000001</v>
      </c>
      <c r="G8" s="473">
        <v>24863939.160799999</v>
      </c>
      <c r="H8" s="462">
        <v>81873177.120800003</v>
      </c>
    </row>
    <row r="9" spans="1:8" s="13" customFormat="1">
      <c r="A9" s="208">
        <v>1.2</v>
      </c>
      <c r="B9" s="252" t="s">
        <v>307</v>
      </c>
      <c r="C9" s="473"/>
      <c r="D9" s="473"/>
      <c r="E9" s="461">
        <v>0</v>
      </c>
      <c r="F9" s="473"/>
      <c r="G9" s="473">
        <v>1116296.703</v>
      </c>
      <c r="H9" s="462">
        <v>1116296.703</v>
      </c>
    </row>
    <row r="10" spans="1:8" s="13" customFormat="1">
      <c r="A10" s="208">
        <v>1.3</v>
      </c>
      <c r="B10" s="252" t="s">
        <v>308</v>
      </c>
      <c r="C10" s="473">
        <v>39667781.869999997</v>
      </c>
      <c r="D10" s="473">
        <v>31538886.9333</v>
      </c>
      <c r="E10" s="461">
        <v>71206668.803299993</v>
      </c>
      <c r="F10" s="473">
        <v>25705577.309999999</v>
      </c>
      <c r="G10" s="473">
        <v>40259306.129699998</v>
      </c>
      <c r="H10" s="462">
        <v>65964883.439699993</v>
      </c>
    </row>
    <row r="11" spans="1:8" s="13" customFormat="1">
      <c r="A11" s="208">
        <v>1.4</v>
      </c>
      <c r="B11" s="252" t="s">
        <v>289</v>
      </c>
      <c r="C11" s="473">
        <v>63744.15</v>
      </c>
      <c r="D11" s="473">
        <v>64887.367400000003</v>
      </c>
      <c r="E11" s="461">
        <v>128631.51740000001</v>
      </c>
      <c r="F11" s="473">
        <v>22695.15</v>
      </c>
      <c r="G11" s="473">
        <v>52923.365400000002</v>
      </c>
      <c r="H11" s="462">
        <v>75618.515400000004</v>
      </c>
    </row>
    <row r="12" spans="1:8" s="13" customFormat="1" ht="29.25" customHeight="1">
      <c r="A12" s="208">
        <v>2</v>
      </c>
      <c r="B12" s="212" t="s">
        <v>310</v>
      </c>
      <c r="C12" s="473">
        <v>0</v>
      </c>
      <c r="D12" s="473">
        <v>34789475.100000001</v>
      </c>
      <c r="E12" s="461">
        <v>34789475.100000001</v>
      </c>
      <c r="F12" s="473">
        <v>0</v>
      </c>
      <c r="G12" s="473">
        <v>70155731.114700004</v>
      </c>
      <c r="H12" s="462">
        <v>70155731.114700004</v>
      </c>
    </row>
    <row r="13" spans="1:8" s="13" customFormat="1" ht="19.899999999999999" customHeight="1">
      <c r="A13" s="208">
        <v>3</v>
      </c>
      <c r="B13" s="212" t="s">
        <v>309</v>
      </c>
      <c r="C13" s="473"/>
      <c r="D13" s="473"/>
      <c r="E13" s="461">
        <v>0</v>
      </c>
      <c r="F13" s="473"/>
      <c r="G13" s="473"/>
      <c r="H13" s="462">
        <v>0</v>
      </c>
    </row>
    <row r="14" spans="1:8" s="13" customFormat="1">
      <c r="A14" s="208">
        <v>3.1</v>
      </c>
      <c r="B14" s="253" t="s">
        <v>290</v>
      </c>
      <c r="C14" s="473"/>
      <c r="D14" s="473"/>
      <c r="E14" s="461">
        <v>0</v>
      </c>
      <c r="F14" s="473"/>
      <c r="G14" s="473"/>
      <c r="H14" s="462">
        <v>0</v>
      </c>
    </row>
    <row r="15" spans="1:8" s="13" customFormat="1">
      <c r="A15" s="208">
        <v>3.2</v>
      </c>
      <c r="B15" s="253" t="s">
        <v>291</v>
      </c>
      <c r="C15" s="473"/>
      <c r="D15" s="473"/>
      <c r="E15" s="461">
        <v>0</v>
      </c>
      <c r="F15" s="473"/>
      <c r="G15" s="473"/>
      <c r="H15" s="462">
        <v>0</v>
      </c>
    </row>
    <row r="16" spans="1:8" s="13" customFormat="1">
      <c r="A16" s="208">
        <v>4</v>
      </c>
      <c r="B16" s="256" t="s">
        <v>320</v>
      </c>
      <c r="C16" s="473">
        <v>22882587.999666002</v>
      </c>
      <c r="D16" s="473">
        <v>573899148.46328604</v>
      </c>
      <c r="E16" s="461">
        <v>596781736.46295202</v>
      </c>
      <c r="F16" s="473">
        <v>31918939.312309001</v>
      </c>
      <c r="G16" s="473">
        <v>528277967.99840599</v>
      </c>
      <c r="H16" s="462">
        <v>560196907.31071496</v>
      </c>
    </row>
    <row r="17" spans="1:8" s="13" customFormat="1">
      <c r="A17" s="208">
        <v>4.0999999999999996</v>
      </c>
      <c r="B17" s="253" t="s">
        <v>311</v>
      </c>
      <c r="C17" s="473">
        <v>21468587.999666002</v>
      </c>
      <c r="D17" s="473">
        <v>504320198.26328599</v>
      </c>
      <c r="E17" s="461">
        <v>525788786.26295197</v>
      </c>
      <c r="F17" s="473">
        <v>30365939.312309001</v>
      </c>
      <c r="G17" s="473">
        <v>526282048.798406</v>
      </c>
      <c r="H17" s="462">
        <v>556647988.11071503</v>
      </c>
    </row>
    <row r="18" spans="1:8" s="13" customFormat="1">
      <c r="A18" s="208">
        <v>4.2</v>
      </c>
      <c r="B18" s="253" t="s">
        <v>305</v>
      </c>
      <c r="C18" s="473">
        <v>1414000</v>
      </c>
      <c r="D18" s="473">
        <v>69578950.200000003</v>
      </c>
      <c r="E18" s="461">
        <v>70992950.200000003</v>
      </c>
      <c r="F18" s="473">
        <v>1553000</v>
      </c>
      <c r="G18" s="473">
        <v>1995919.2</v>
      </c>
      <c r="H18" s="462">
        <v>3548919.2</v>
      </c>
    </row>
    <row r="19" spans="1:8" s="13" customFormat="1">
      <c r="A19" s="208">
        <v>5</v>
      </c>
      <c r="B19" s="212" t="s">
        <v>319</v>
      </c>
      <c r="C19" s="473">
        <v>50740729.079999998</v>
      </c>
      <c r="D19" s="473">
        <v>2036732145.786</v>
      </c>
      <c r="E19" s="461">
        <v>2087472874.8659999</v>
      </c>
      <c r="F19" s="473">
        <v>67929354.289000005</v>
      </c>
      <c r="G19" s="473">
        <v>1769434305.9028001</v>
      </c>
      <c r="H19" s="462">
        <v>1837363660.1918001</v>
      </c>
    </row>
    <row r="20" spans="1:8" s="13" customFormat="1">
      <c r="A20" s="208">
        <v>5.0999999999999996</v>
      </c>
      <c r="B20" s="254" t="s">
        <v>294</v>
      </c>
      <c r="C20" s="473">
        <v>6492411.8200000003</v>
      </c>
      <c r="D20" s="473">
        <v>101007567.7377</v>
      </c>
      <c r="E20" s="461">
        <v>107499979.55770001</v>
      </c>
      <c r="F20" s="473">
        <v>18306493.028999999</v>
      </c>
      <c r="G20" s="473">
        <v>107605503.7994</v>
      </c>
      <c r="H20" s="462">
        <v>125911996.8284</v>
      </c>
    </row>
    <row r="21" spans="1:8" s="13" customFormat="1">
      <c r="A21" s="208">
        <v>5.2</v>
      </c>
      <c r="B21" s="254" t="s">
        <v>293</v>
      </c>
      <c r="C21" s="473">
        <v>0</v>
      </c>
      <c r="D21" s="473">
        <v>0</v>
      </c>
      <c r="E21" s="461">
        <v>0</v>
      </c>
      <c r="F21" s="473">
        <v>0</v>
      </c>
      <c r="G21" s="473">
        <v>0</v>
      </c>
      <c r="H21" s="462">
        <v>0</v>
      </c>
    </row>
    <row r="22" spans="1:8" s="13" customFormat="1">
      <c r="A22" s="208">
        <v>5.3</v>
      </c>
      <c r="B22" s="254" t="s">
        <v>292</v>
      </c>
      <c r="C22" s="473">
        <v>19359598.170000002</v>
      </c>
      <c r="D22" s="473">
        <v>1864836542.1896999</v>
      </c>
      <c r="E22" s="461">
        <v>1884196140.3597</v>
      </c>
      <c r="F22" s="473">
        <v>30488006.170000002</v>
      </c>
      <c r="G22" s="473">
        <v>1604646622.6461</v>
      </c>
      <c r="H22" s="462">
        <v>1635134628.8161001</v>
      </c>
    </row>
    <row r="23" spans="1:8" s="13" customFormat="1">
      <c r="A23" s="208" t="s">
        <v>15</v>
      </c>
      <c r="B23" s="213" t="s">
        <v>75</v>
      </c>
      <c r="C23" s="473">
        <v>65808</v>
      </c>
      <c r="D23" s="473">
        <v>376334482.55930001</v>
      </c>
      <c r="E23" s="461">
        <v>376400290.55930001</v>
      </c>
      <c r="F23" s="473">
        <v>0</v>
      </c>
      <c r="G23" s="473">
        <v>314110600.69919997</v>
      </c>
      <c r="H23" s="462">
        <v>314110600.69919997</v>
      </c>
    </row>
    <row r="24" spans="1:8" s="13" customFormat="1">
      <c r="A24" s="208" t="s">
        <v>16</v>
      </c>
      <c r="B24" s="213" t="s">
        <v>76</v>
      </c>
      <c r="C24" s="473">
        <v>0</v>
      </c>
      <c r="D24" s="473">
        <v>356580746.01480001</v>
      </c>
      <c r="E24" s="461">
        <v>356580746.01480001</v>
      </c>
      <c r="F24" s="473">
        <v>0</v>
      </c>
      <c r="G24" s="473">
        <v>281135837.69630003</v>
      </c>
      <c r="H24" s="462">
        <v>281135837.69630003</v>
      </c>
    </row>
    <row r="25" spans="1:8" s="13" customFormat="1">
      <c r="A25" s="208" t="s">
        <v>17</v>
      </c>
      <c r="B25" s="213" t="s">
        <v>77</v>
      </c>
      <c r="C25" s="473">
        <v>0</v>
      </c>
      <c r="D25" s="473">
        <v>0</v>
      </c>
      <c r="E25" s="461">
        <v>0</v>
      </c>
      <c r="F25" s="473">
        <v>0</v>
      </c>
      <c r="G25" s="473">
        <v>0</v>
      </c>
      <c r="H25" s="462">
        <v>0</v>
      </c>
    </row>
    <row r="26" spans="1:8" s="13" customFormat="1">
      <c r="A26" s="208" t="s">
        <v>18</v>
      </c>
      <c r="B26" s="213" t="s">
        <v>78</v>
      </c>
      <c r="C26" s="473">
        <v>27751</v>
      </c>
      <c r="D26" s="473">
        <v>657677511.57190001</v>
      </c>
      <c r="E26" s="461">
        <v>657705262.57190001</v>
      </c>
      <c r="F26" s="473">
        <v>53626</v>
      </c>
      <c r="G26" s="473">
        <v>639355470.40610003</v>
      </c>
      <c r="H26" s="462">
        <v>639409096.40610003</v>
      </c>
    </row>
    <row r="27" spans="1:8" s="13" customFormat="1">
      <c r="A27" s="208" t="s">
        <v>19</v>
      </c>
      <c r="B27" s="213" t="s">
        <v>79</v>
      </c>
      <c r="C27" s="473">
        <v>19266039.170000002</v>
      </c>
      <c r="D27" s="473">
        <v>474243802.04369998</v>
      </c>
      <c r="E27" s="461">
        <v>493509841.2137</v>
      </c>
      <c r="F27" s="473">
        <v>30434380.170000002</v>
      </c>
      <c r="G27" s="473">
        <v>370044713.84450001</v>
      </c>
      <c r="H27" s="462">
        <v>400479094.01450002</v>
      </c>
    </row>
    <row r="28" spans="1:8" s="13" customFormat="1">
      <c r="A28" s="208">
        <v>5.4</v>
      </c>
      <c r="B28" s="254" t="s">
        <v>295</v>
      </c>
      <c r="C28" s="473">
        <v>2192719.09</v>
      </c>
      <c r="D28" s="473">
        <v>16174956.2148</v>
      </c>
      <c r="E28" s="461">
        <v>18367675.3048</v>
      </c>
      <c r="F28" s="473">
        <v>2151119.09</v>
      </c>
      <c r="G28" s="473">
        <v>20661224.481199998</v>
      </c>
      <c r="H28" s="462">
        <v>22812343.571199998</v>
      </c>
    </row>
    <row r="29" spans="1:8" s="13" customFormat="1">
      <c r="A29" s="208">
        <v>5.5</v>
      </c>
      <c r="B29" s="254" t="s">
        <v>296</v>
      </c>
      <c r="C29" s="473">
        <v>8523000</v>
      </c>
      <c r="D29" s="473">
        <v>51907408.978799999</v>
      </c>
      <c r="E29" s="461">
        <v>60430408.978799999</v>
      </c>
      <c r="F29" s="473">
        <v>0</v>
      </c>
      <c r="G29" s="473">
        <v>0</v>
      </c>
      <c r="H29" s="462">
        <v>0</v>
      </c>
    </row>
    <row r="30" spans="1:8" s="13" customFormat="1">
      <c r="A30" s="208">
        <v>5.6</v>
      </c>
      <c r="B30" s="254" t="s">
        <v>297</v>
      </c>
      <c r="C30" s="473">
        <v>14173000</v>
      </c>
      <c r="D30" s="473">
        <v>2805670.665</v>
      </c>
      <c r="E30" s="461">
        <v>16978670.664999999</v>
      </c>
      <c r="F30" s="473">
        <v>8523000</v>
      </c>
      <c r="G30" s="473">
        <v>22020501.6186</v>
      </c>
      <c r="H30" s="462">
        <v>30543501.6186</v>
      </c>
    </row>
    <row r="31" spans="1:8" s="13" customFormat="1">
      <c r="A31" s="208">
        <v>5.7</v>
      </c>
      <c r="B31" s="254" t="s">
        <v>79</v>
      </c>
      <c r="C31" s="473">
        <v>0</v>
      </c>
      <c r="D31" s="473">
        <v>0</v>
      </c>
      <c r="E31" s="461">
        <v>0</v>
      </c>
      <c r="F31" s="473">
        <v>8460736</v>
      </c>
      <c r="G31" s="473">
        <v>14500453.3575</v>
      </c>
      <c r="H31" s="462">
        <v>22961189.357500002</v>
      </c>
    </row>
    <row r="32" spans="1:8" s="13" customFormat="1">
      <c r="A32" s="208">
        <v>6</v>
      </c>
      <c r="B32" s="212" t="s">
        <v>325</v>
      </c>
      <c r="C32" s="473">
        <v>1187400</v>
      </c>
      <c r="D32" s="473">
        <v>1206990</v>
      </c>
      <c r="E32" s="461">
        <v>2394390</v>
      </c>
      <c r="F32" s="473"/>
      <c r="G32" s="473"/>
      <c r="H32" s="462">
        <v>0</v>
      </c>
    </row>
    <row r="33" spans="1:8" s="13" customFormat="1">
      <c r="A33" s="208">
        <v>6.1</v>
      </c>
      <c r="B33" s="255" t="s">
        <v>315</v>
      </c>
      <c r="C33" s="473">
        <v>1187400</v>
      </c>
      <c r="D33" s="473"/>
      <c r="E33" s="461">
        <v>1187400</v>
      </c>
      <c r="F33" s="473"/>
      <c r="G33" s="473"/>
      <c r="H33" s="462">
        <v>0</v>
      </c>
    </row>
    <row r="34" spans="1:8" s="13" customFormat="1">
      <c r="A34" s="208">
        <v>6.2</v>
      </c>
      <c r="B34" s="255" t="s">
        <v>316</v>
      </c>
      <c r="C34" s="473"/>
      <c r="D34" s="473">
        <v>1206990</v>
      </c>
      <c r="E34" s="461">
        <v>1206990</v>
      </c>
      <c r="F34" s="473"/>
      <c r="G34" s="473"/>
      <c r="H34" s="462">
        <v>0</v>
      </c>
    </row>
    <row r="35" spans="1:8" s="13" customFormat="1">
      <c r="A35" s="208">
        <v>6.3</v>
      </c>
      <c r="B35" s="255" t="s">
        <v>312</v>
      </c>
      <c r="C35" s="473"/>
      <c r="D35" s="473"/>
      <c r="E35" s="461">
        <v>0</v>
      </c>
      <c r="F35" s="473"/>
      <c r="G35" s="473"/>
      <c r="H35" s="462">
        <v>0</v>
      </c>
    </row>
    <row r="36" spans="1:8" s="13" customFormat="1">
      <c r="A36" s="208">
        <v>6.4</v>
      </c>
      <c r="B36" s="255" t="s">
        <v>313</v>
      </c>
      <c r="C36" s="473"/>
      <c r="D36" s="473"/>
      <c r="E36" s="461">
        <v>0</v>
      </c>
      <c r="F36" s="473"/>
      <c r="G36" s="473"/>
      <c r="H36" s="462">
        <v>0</v>
      </c>
    </row>
    <row r="37" spans="1:8" s="13" customFormat="1">
      <c r="A37" s="208">
        <v>6.5</v>
      </c>
      <c r="B37" s="255" t="s">
        <v>314</v>
      </c>
      <c r="C37" s="473"/>
      <c r="D37" s="473"/>
      <c r="E37" s="461">
        <v>0</v>
      </c>
      <c r="F37" s="473"/>
      <c r="G37" s="473"/>
      <c r="H37" s="462">
        <v>0</v>
      </c>
    </row>
    <row r="38" spans="1:8" s="13" customFormat="1">
      <c r="A38" s="208">
        <v>6.6</v>
      </c>
      <c r="B38" s="255" t="s">
        <v>317</v>
      </c>
      <c r="C38" s="473"/>
      <c r="D38" s="473"/>
      <c r="E38" s="461">
        <v>0</v>
      </c>
      <c r="F38" s="473"/>
      <c r="G38" s="473"/>
      <c r="H38" s="462">
        <v>0</v>
      </c>
    </row>
    <row r="39" spans="1:8" s="13" customFormat="1">
      <c r="A39" s="208">
        <v>6.7</v>
      </c>
      <c r="B39" s="255" t="s">
        <v>318</v>
      </c>
      <c r="C39" s="473"/>
      <c r="D39" s="473"/>
      <c r="E39" s="461">
        <v>0</v>
      </c>
      <c r="F39" s="473"/>
      <c r="G39" s="473"/>
      <c r="H39" s="462">
        <v>0</v>
      </c>
    </row>
    <row r="40" spans="1:8" s="13" customFormat="1">
      <c r="A40" s="208">
        <v>7</v>
      </c>
      <c r="B40" s="212" t="s">
        <v>321</v>
      </c>
      <c r="C40" s="473"/>
      <c r="D40" s="473"/>
      <c r="E40" s="461">
        <v>0</v>
      </c>
      <c r="F40" s="473"/>
      <c r="G40" s="473"/>
      <c r="H40" s="462">
        <v>0</v>
      </c>
    </row>
    <row r="41" spans="1:8" s="13" customFormat="1">
      <c r="A41" s="208">
        <v>7.1</v>
      </c>
      <c r="B41" s="211" t="s">
        <v>322</v>
      </c>
      <c r="C41" s="473">
        <v>361307.1</v>
      </c>
      <c r="D41" s="473">
        <v>77602.445500000002</v>
      </c>
      <c r="E41" s="461">
        <v>438909.54550000001</v>
      </c>
      <c r="F41" s="473">
        <v>725883.35000000009</v>
      </c>
      <c r="G41" s="473">
        <v>130824.06719999999</v>
      </c>
      <c r="H41" s="462">
        <v>856707.41720000003</v>
      </c>
    </row>
    <row r="42" spans="1:8" s="13" customFormat="1" ht="25.5">
      <c r="A42" s="208">
        <v>7.2</v>
      </c>
      <c r="B42" s="211" t="s">
        <v>323</v>
      </c>
      <c r="C42" s="473">
        <v>571946.34</v>
      </c>
      <c r="D42" s="473">
        <v>1625895.0672999998</v>
      </c>
      <c r="E42" s="461">
        <v>2197841.4072999996</v>
      </c>
      <c r="F42" s="473">
        <v>314942.17999999993</v>
      </c>
      <c r="G42" s="473">
        <v>656996.65319999959</v>
      </c>
      <c r="H42" s="462">
        <v>971938.83319999953</v>
      </c>
    </row>
    <row r="43" spans="1:8" s="13" customFormat="1" ht="25.5">
      <c r="A43" s="208">
        <v>7.3</v>
      </c>
      <c r="B43" s="211" t="s">
        <v>326</v>
      </c>
      <c r="C43" s="473">
        <v>5017383.1599999992</v>
      </c>
      <c r="D43" s="473">
        <v>1198552.7703429998</v>
      </c>
      <c r="E43" s="461">
        <v>6215935.9303429993</v>
      </c>
      <c r="F43" s="473">
        <v>4101886.05</v>
      </c>
      <c r="G43" s="473">
        <v>1258712.2401729999</v>
      </c>
      <c r="H43" s="462">
        <v>5360598.2901729997</v>
      </c>
    </row>
    <row r="44" spans="1:8" s="13" customFormat="1" ht="25.5">
      <c r="A44" s="208">
        <v>7.4</v>
      </c>
      <c r="B44" s="211" t="s">
        <v>327</v>
      </c>
      <c r="C44" s="473">
        <v>3062130.6800000044</v>
      </c>
      <c r="D44" s="473">
        <v>7086615.8094999827</v>
      </c>
      <c r="E44" s="461">
        <v>10148746.489499986</v>
      </c>
      <c r="F44" s="473">
        <v>1489289.7799999961</v>
      </c>
      <c r="G44" s="473">
        <v>1862869.2518000072</v>
      </c>
      <c r="H44" s="462">
        <v>3352159.0318000033</v>
      </c>
    </row>
    <row r="45" spans="1:8" s="13" customFormat="1">
      <c r="A45" s="208">
        <v>8</v>
      </c>
      <c r="B45" s="212" t="s">
        <v>304</v>
      </c>
      <c r="C45" s="27"/>
      <c r="D45" s="27"/>
      <c r="E45" s="210">
        <f t="shared" ref="E45:E53" si="0">C45+D45</f>
        <v>0</v>
      </c>
      <c r="F45" s="27"/>
      <c r="G45" s="27"/>
      <c r="H45" s="28">
        <f t="shared" ref="H45:H53" si="1">F45+G45</f>
        <v>0</v>
      </c>
    </row>
    <row r="46" spans="1:8" s="13" customFormat="1">
      <c r="A46" s="208">
        <v>8.1</v>
      </c>
      <c r="B46" s="253" t="s">
        <v>328</v>
      </c>
      <c r="C46" s="27"/>
      <c r="D46" s="27"/>
      <c r="E46" s="210">
        <f t="shared" si="0"/>
        <v>0</v>
      </c>
      <c r="F46" s="27"/>
      <c r="G46" s="27"/>
      <c r="H46" s="28">
        <f t="shared" si="1"/>
        <v>0</v>
      </c>
    </row>
    <row r="47" spans="1:8" s="13" customFormat="1">
      <c r="A47" s="208">
        <v>8.1999999999999993</v>
      </c>
      <c r="B47" s="253" t="s">
        <v>329</v>
      </c>
      <c r="C47" s="27"/>
      <c r="D47" s="27"/>
      <c r="E47" s="210">
        <f t="shared" si="0"/>
        <v>0</v>
      </c>
      <c r="F47" s="27"/>
      <c r="G47" s="27"/>
      <c r="H47" s="28">
        <f t="shared" si="1"/>
        <v>0</v>
      </c>
    </row>
    <row r="48" spans="1:8" s="13" customFormat="1">
      <c r="A48" s="208">
        <v>8.3000000000000007</v>
      </c>
      <c r="B48" s="253" t="s">
        <v>330</v>
      </c>
      <c r="C48" s="27"/>
      <c r="D48" s="27"/>
      <c r="E48" s="210">
        <f t="shared" si="0"/>
        <v>0</v>
      </c>
      <c r="F48" s="27"/>
      <c r="G48" s="27"/>
      <c r="H48" s="28">
        <f t="shared" si="1"/>
        <v>0</v>
      </c>
    </row>
    <row r="49" spans="1:8" s="13" customFormat="1">
      <c r="A49" s="208">
        <v>8.4</v>
      </c>
      <c r="B49" s="253" t="s">
        <v>331</v>
      </c>
      <c r="C49" s="27"/>
      <c r="D49" s="27"/>
      <c r="E49" s="210">
        <f t="shared" si="0"/>
        <v>0</v>
      </c>
      <c r="F49" s="27"/>
      <c r="G49" s="27"/>
      <c r="H49" s="28">
        <f t="shared" si="1"/>
        <v>0</v>
      </c>
    </row>
    <row r="50" spans="1:8" s="13" customFormat="1">
      <c r="A50" s="208">
        <v>8.5</v>
      </c>
      <c r="B50" s="253" t="s">
        <v>332</v>
      </c>
      <c r="C50" s="27"/>
      <c r="D50" s="27"/>
      <c r="E50" s="210">
        <f t="shared" si="0"/>
        <v>0</v>
      </c>
      <c r="F50" s="27"/>
      <c r="G50" s="27"/>
      <c r="H50" s="28">
        <f t="shared" si="1"/>
        <v>0</v>
      </c>
    </row>
    <row r="51" spans="1:8" s="13" customFormat="1">
      <c r="A51" s="208">
        <v>8.6</v>
      </c>
      <c r="B51" s="253" t="s">
        <v>333</v>
      </c>
      <c r="C51" s="27"/>
      <c r="D51" s="27"/>
      <c r="E51" s="210">
        <f t="shared" si="0"/>
        <v>0</v>
      </c>
      <c r="F51" s="27"/>
      <c r="G51" s="27"/>
      <c r="H51" s="28">
        <f t="shared" si="1"/>
        <v>0</v>
      </c>
    </row>
    <row r="52" spans="1:8" s="13" customFormat="1">
      <c r="A52" s="208">
        <v>8.6999999999999993</v>
      </c>
      <c r="B52" s="253" t="s">
        <v>334</v>
      </c>
      <c r="C52" s="27"/>
      <c r="D52" s="27"/>
      <c r="E52" s="210">
        <f t="shared" si="0"/>
        <v>0</v>
      </c>
      <c r="F52" s="27"/>
      <c r="G52" s="27"/>
      <c r="H52" s="28">
        <f t="shared" si="1"/>
        <v>0</v>
      </c>
    </row>
    <row r="53" spans="1:8" s="13" customFormat="1" ht="15" thickBot="1">
      <c r="A53" s="214">
        <v>9</v>
      </c>
      <c r="B53" s="215" t="s">
        <v>324</v>
      </c>
      <c r="C53" s="216"/>
      <c r="D53" s="216"/>
      <c r="E53" s="217">
        <f t="shared" si="0"/>
        <v>0</v>
      </c>
      <c r="F53" s="216"/>
      <c r="G53" s="216"/>
      <c r="H53" s="34">
        <f t="shared" si="1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28" sqref="C28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36" customWidth="1"/>
    <col min="12" max="16384" width="9.140625" style="36"/>
  </cols>
  <sheetData>
    <row r="1" spans="1:8">
      <c r="A1" s="2" t="s">
        <v>30</v>
      </c>
      <c r="B1" s="3" t="str">
        <f>'Info '!C2</f>
        <v>JSC "BasisBank"</v>
      </c>
      <c r="C1" s="3"/>
    </row>
    <row r="2" spans="1:8">
      <c r="A2" s="2" t="s">
        <v>31</v>
      </c>
      <c r="B2" s="524">
        <v>44196</v>
      </c>
      <c r="C2" s="6"/>
      <c r="D2" s="7"/>
      <c r="E2" s="55"/>
      <c r="F2" s="55"/>
      <c r="G2" s="55"/>
      <c r="H2" s="55"/>
    </row>
    <row r="3" spans="1:8">
      <c r="A3" s="2"/>
      <c r="B3" s="3"/>
      <c r="C3" s="6"/>
      <c r="D3" s="7"/>
      <c r="E3" s="55"/>
      <c r="F3" s="55"/>
      <c r="G3" s="55"/>
      <c r="H3" s="55"/>
    </row>
    <row r="4" spans="1:8" ht="15" customHeight="1" thickBot="1">
      <c r="A4" s="7" t="s">
        <v>199</v>
      </c>
      <c r="B4" s="151" t="s">
        <v>298</v>
      </c>
      <c r="D4" s="56" t="s">
        <v>73</v>
      </c>
    </row>
    <row r="5" spans="1:8" ht="15" customHeight="1">
      <c r="A5" s="238" t="s">
        <v>6</v>
      </c>
      <c r="B5" s="239"/>
      <c r="C5" s="482">
        <v>44196</v>
      </c>
      <c r="D5" s="483">
        <v>44104</v>
      </c>
    </row>
    <row r="6" spans="1:8" ht="15" customHeight="1">
      <c r="A6" s="57">
        <v>1</v>
      </c>
      <c r="B6" s="484" t="s">
        <v>302</v>
      </c>
      <c r="C6" s="474">
        <v>1385049077.5114553</v>
      </c>
      <c r="D6" s="475">
        <v>1365646954.9197712</v>
      </c>
    </row>
    <row r="7" spans="1:8" ht="15" customHeight="1">
      <c r="A7" s="57">
        <v>1.1000000000000001</v>
      </c>
      <c r="B7" s="484" t="s">
        <v>482</v>
      </c>
      <c r="C7" s="476">
        <v>1319752638.9021473</v>
      </c>
      <c r="D7" s="477">
        <v>1295851602.1512508</v>
      </c>
    </row>
    <row r="8" spans="1:8">
      <c r="A8" s="57" t="s">
        <v>14</v>
      </c>
      <c r="B8" s="484" t="s">
        <v>198</v>
      </c>
      <c r="C8" s="476">
        <v>42500000</v>
      </c>
      <c r="D8" s="477">
        <v>42500000</v>
      </c>
    </row>
    <row r="9" spans="1:8" ht="15" customHeight="1">
      <c r="A9" s="57">
        <v>1.2</v>
      </c>
      <c r="B9" s="485" t="s">
        <v>197</v>
      </c>
      <c r="C9" s="476">
        <v>65272298.809308</v>
      </c>
      <c r="D9" s="477">
        <v>69281592.7685204</v>
      </c>
    </row>
    <row r="10" spans="1:8" ht="15" customHeight="1">
      <c r="A10" s="57">
        <v>1.3</v>
      </c>
      <c r="B10" s="484" t="s">
        <v>28</v>
      </c>
      <c r="C10" s="478">
        <v>24139.8</v>
      </c>
      <c r="D10" s="477">
        <v>513760</v>
      </c>
    </row>
    <row r="11" spans="1:8" ht="15" customHeight="1">
      <c r="A11" s="57">
        <v>2</v>
      </c>
      <c r="B11" s="484" t="s">
        <v>299</v>
      </c>
      <c r="C11" s="476">
        <v>17068355.648615077</v>
      </c>
      <c r="D11" s="477">
        <v>15369870.675000001</v>
      </c>
    </row>
    <row r="12" spans="1:8" ht="15" customHeight="1">
      <c r="A12" s="57">
        <v>3</v>
      </c>
      <c r="B12" s="484" t="s">
        <v>300</v>
      </c>
      <c r="C12" s="478">
        <v>117186129.09981249</v>
      </c>
      <c r="D12" s="479">
        <v>112080651.75068747</v>
      </c>
    </row>
    <row r="13" spans="1:8" ht="15" customHeight="1" thickBot="1">
      <c r="A13" s="59">
        <v>4</v>
      </c>
      <c r="B13" s="60" t="s">
        <v>301</v>
      </c>
      <c r="C13" s="480">
        <v>1519303562.2598829</v>
      </c>
      <c r="D13" s="481">
        <v>1493097477.3454585</v>
      </c>
    </row>
    <row r="14" spans="1:8">
      <c r="B14" s="63"/>
    </row>
    <row r="15" spans="1:8" ht="25.5">
      <c r="B15" s="64" t="s">
        <v>483</v>
      </c>
    </row>
    <row r="16" spans="1:8">
      <c r="B16" s="64"/>
    </row>
    <row r="17" spans="1:4" ht="11.25">
      <c r="A17" s="36"/>
      <c r="B17" s="36"/>
      <c r="C17" s="36"/>
      <c r="D17" s="36"/>
    </row>
    <row r="18" spans="1:4" ht="11.25">
      <c r="A18" s="36"/>
      <c r="B18" s="36"/>
      <c r="C18" s="36"/>
      <c r="D18" s="36"/>
    </row>
    <row r="19" spans="1:4" ht="11.25">
      <c r="A19" s="36"/>
      <c r="B19" s="36"/>
      <c r="C19" s="36"/>
      <c r="D19" s="36"/>
    </row>
    <row r="20" spans="1:4" ht="11.25">
      <c r="A20" s="36"/>
      <c r="B20" s="36"/>
      <c r="C20" s="36"/>
      <c r="D20" s="36"/>
    </row>
    <row r="21" spans="1:4" ht="11.25">
      <c r="A21" s="36"/>
      <c r="B21" s="36"/>
      <c r="C21" s="36"/>
      <c r="D21" s="36"/>
    </row>
    <row r="22" spans="1:4" ht="11.25">
      <c r="A22" s="36"/>
      <c r="B22" s="36"/>
      <c r="C22" s="36"/>
      <c r="D22" s="36"/>
    </row>
    <row r="23" spans="1:4" ht="11.25">
      <c r="A23" s="36"/>
      <c r="B23" s="36"/>
      <c r="C23" s="36"/>
      <c r="D23" s="36"/>
    </row>
    <row r="24" spans="1:4" ht="11.25">
      <c r="A24" s="36"/>
      <c r="B24" s="36"/>
      <c r="C24" s="36"/>
      <c r="D24" s="36"/>
    </row>
    <row r="25" spans="1:4" ht="11.25">
      <c r="A25" s="36"/>
      <c r="B25" s="36"/>
      <c r="C25" s="36"/>
      <c r="D25" s="36"/>
    </row>
    <row r="26" spans="1:4" ht="11.25">
      <c r="A26" s="36"/>
      <c r="B26" s="36"/>
      <c r="C26" s="36"/>
      <c r="D26" s="36"/>
    </row>
    <row r="27" spans="1:4" ht="11.25">
      <c r="A27" s="36"/>
      <c r="B27" s="36"/>
      <c r="C27" s="36"/>
      <c r="D27" s="36"/>
    </row>
    <row r="28" spans="1:4" ht="11.25">
      <c r="A28" s="36"/>
      <c r="B28" s="36"/>
      <c r="C28" s="36"/>
      <c r="D28" s="36"/>
    </row>
    <row r="29" spans="1:4" ht="11.25">
      <c r="A29" s="36"/>
      <c r="B29" s="36"/>
      <c r="C29" s="36"/>
      <c r="D29" s="3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30</v>
      </c>
      <c r="B1" s="4" t="str">
        <f>'Info '!C2</f>
        <v>JSC "BasisBank"</v>
      </c>
    </row>
    <row r="2" spans="1:3">
      <c r="A2" s="2" t="s">
        <v>31</v>
      </c>
      <c r="B2" s="524">
        <v>44196</v>
      </c>
    </row>
    <row r="4" spans="1:3" ht="16.5" customHeight="1" thickBot="1">
      <c r="A4" s="65" t="s">
        <v>80</v>
      </c>
      <c r="B4" s="66" t="s">
        <v>269</v>
      </c>
      <c r="C4" s="67"/>
    </row>
    <row r="5" spans="1:3">
      <c r="A5" s="68"/>
      <c r="B5" s="541" t="s">
        <v>81</v>
      </c>
      <c r="C5" s="542"/>
    </row>
    <row r="6" spans="1:3">
      <c r="A6" s="69">
        <v>1</v>
      </c>
      <c r="B6" s="539" t="s">
        <v>506</v>
      </c>
      <c r="C6" s="540"/>
    </row>
    <row r="7" spans="1:3">
      <c r="A7" s="69">
        <v>2</v>
      </c>
      <c r="B7" s="539" t="s">
        <v>503</v>
      </c>
      <c r="C7" s="540"/>
    </row>
    <row r="8" spans="1:3">
      <c r="A8" s="69">
        <v>3</v>
      </c>
      <c r="B8" s="539" t="s">
        <v>507</v>
      </c>
      <c r="C8" s="540"/>
    </row>
    <row r="9" spans="1:3">
      <c r="A9" s="69">
        <v>4</v>
      </c>
      <c r="B9" s="539" t="s">
        <v>508</v>
      </c>
      <c r="C9" s="540"/>
    </row>
    <row r="10" spans="1:3">
      <c r="A10" s="69">
        <v>5</v>
      </c>
      <c r="B10" s="539" t="s">
        <v>509</v>
      </c>
      <c r="C10" s="540"/>
    </row>
    <row r="11" spans="1:3">
      <c r="A11" s="69"/>
      <c r="B11" s="543"/>
      <c r="C11" s="544"/>
    </row>
    <row r="12" spans="1:3">
      <c r="A12" s="69"/>
      <c r="B12" s="545" t="s">
        <v>82</v>
      </c>
      <c r="C12" s="546"/>
    </row>
    <row r="13" spans="1:3">
      <c r="A13" s="69">
        <v>1</v>
      </c>
      <c r="B13" s="539" t="s">
        <v>504</v>
      </c>
      <c r="C13" s="540"/>
    </row>
    <row r="14" spans="1:3">
      <c r="A14" s="69">
        <v>2</v>
      </c>
      <c r="B14" s="539" t="s">
        <v>510</v>
      </c>
      <c r="C14" s="540"/>
    </row>
    <row r="15" spans="1:3">
      <c r="A15" s="69">
        <v>3</v>
      </c>
      <c r="B15" s="539" t="s">
        <v>511</v>
      </c>
      <c r="C15" s="540"/>
    </row>
    <row r="16" spans="1:3">
      <c r="A16" s="69">
        <v>4</v>
      </c>
      <c r="B16" s="539" t="s">
        <v>512</v>
      </c>
      <c r="C16" s="540"/>
    </row>
    <row r="17" spans="1:3">
      <c r="A17" s="69">
        <v>5</v>
      </c>
      <c r="B17" s="539" t="s">
        <v>513</v>
      </c>
      <c r="C17" s="540"/>
    </row>
    <row r="18" spans="1:3">
      <c r="A18" s="69">
        <v>6</v>
      </c>
      <c r="B18" s="539" t="s">
        <v>514</v>
      </c>
      <c r="C18" s="540"/>
    </row>
    <row r="19" spans="1:3">
      <c r="A19" s="69">
        <v>7</v>
      </c>
      <c r="B19" s="539" t="s">
        <v>515</v>
      </c>
      <c r="C19" s="540"/>
    </row>
    <row r="20" spans="1:3" ht="15.75" customHeight="1">
      <c r="A20" s="69"/>
      <c r="B20" s="70"/>
      <c r="C20" s="71"/>
    </row>
    <row r="21" spans="1:3" ht="30" customHeight="1">
      <c r="A21" s="69"/>
      <c r="B21" s="545" t="s">
        <v>83</v>
      </c>
      <c r="C21" s="546"/>
    </row>
    <row r="22" spans="1:3">
      <c r="A22" s="69">
        <v>1</v>
      </c>
      <c r="B22" s="70" t="s">
        <v>516</v>
      </c>
      <c r="C22" s="522">
        <v>0.91598172861293459</v>
      </c>
    </row>
    <row r="23" spans="1:3" ht="15.75" customHeight="1">
      <c r="A23" s="69">
        <v>2</v>
      </c>
      <c r="B23" s="70" t="s">
        <v>517</v>
      </c>
      <c r="C23" s="522">
        <v>6.9155295356997867E-2</v>
      </c>
    </row>
    <row r="24" spans="1:3" ht="29.25" customHeight="1">
      <c r="A24" s="69"/>
      <c r="B24" s="545" t="s">
        <v>84</v>
      </c>
      <c r="C24" s="546"/>
    </row>
    <row r="25" spans="1:3">
      <c r="A25" s="69">
        <v>1</v>
      </c>
      <c r="B25" s="70" t="s">
        <v>518</v>
      </c>
      <c r="C25" s="522">
        <v>0.91561533592148947</v>
      </c>
    </row>
    <row r="26" spans="1:3" ht="15" thickBot="1">
      <c r="A26" s="72">
        <v>2</v>
      </c>
      <c r="B26" s="73" t="s">
        <v>517</v>
      </c>
      <c r="C26" s="523">
        <v>6.9155295356997867E-2</v>
      </c>
    </row>
  </sheetData>
  <mergeCells count="17">
    <mergeCell ref="B18:C18"/>
    <mergeCell ref="B19:C19"/>
    <mergeCell ref="B5:C5"/>
    <mergeCell ref="B11:C11"/>
    <mergeCell ref="B12:C12"/>
    <mergeCell ref="B24:C24"/>
    <mergeCell ref="B21:C21"/>
    <mergeCell ref="B6:C6"/>
    <mergeCell ref="B7:C7"/>
    <mergeCell ref="B8:C8"/>
    <mergeCell ref="B9:C9"/>
    <mergeCell ref="B10:C10"/>
    <mergeCell ref="B13:C13"/>
    <mergeCell ref="B14:C14"/>
    <mergeCell ref="B15:C15"/>
    <mergeCell ref="B16:C16"/>
    <mergeCell ref="B17:C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87" t="s">
        <v>30</v>
      </c>
      <c r="B1" s="288" t="str">
        <f>'Info '!C2</f>
        <v>JSC "BasisBank"</v>
      </c>
      <c r="C1" s="87"/>
      <c r="D1" s="87"/>
      <c r="E1" s="87"/>
      <c r="F1" s="13"/>
    </row>
    <row r="2" spans="1:7" s="74" customFormat="1" ht="15.75" customHeight="1">
      <c r="A2" s="287" t="s">
        <v>31</v>
      </c>
      <c r="B2" s="524">
        <v>44196</v>
      </c>
    </row>
    <row r="3" spans="1:7" s="74" customFormat="1" ht="15.75" customHeight="1">
      <c r="A3" s="287"/>
    </row>
    <row r="4" spans="1:7" s="74" customFormat="1" ht="15.75" customHeight="1" thickBot="1">
      <c r="A4" s="289" t="s">
        <v>203</v>
      </c>
      <c r="B4" s="551" t="s">
        <v>348</v>
      </c>
      <c r="C4" s="552"/>
      <c r="D4" s="552"/>
      <c r="E4" s="552"/>
    </row>
    <row r="5" spans="1:7" s="78" customFormat="1" ht="17.45" customHeight="1">
      <c r="A5" s="226"/>
      <c r="B5" s="227"/>
      <c r="C5" s="76" t="s">
        <v>0</v>
      </c>
      <c r="D5" s="76" t="s">
        <v>1</v>
      </c>
      <c r="E5" s="77" t="s">
        <v>2</v>
      </c>
    </row>
    <row r="6" spans="1:7" s="13" customFormat="1" ht="14.45" customHeight="1">
      <c r="A6" s="290"/>
      <c r="B6" s="547" t="s">
        <v>355</v>
      </c>
      <c r="C6" s="547" t="s">
        <v>90</v>
      </c>
      <c r="D6" s="549" t="s">
        <v>202</v>
      </c>
      <c r="E6" s="550"/>
      <c r="G6" s="5"/>
    </row>
    <row r="7" spans="1:7" s="13" customFormat="1" ht="99.6" customHeight="1">
      <c r="A7" s="290"/>
      <c r="B7" s="548"/>
      <c r="C7" s="547"/>
      <c r="D7" s="322" t="s">
        <v>201</v>
      </c>
      <c r="E7" s="323" t="s">
        <v>356</v>
      </c>
      <c r="G7" s="5"/>
    </row>
    <row r="8" spans="1:7">
      <c r="A8" s="291">
        <v>1</v>
      </c>
      <c r="B8" s="324" t="s">
        <v>35</v>
      </c>
      <c r="C8" s="486">
        <v>43503450.704400003</v>
      </c>
      <c r="D8" s="486"/>
      <c r="E8" s="487">
        <v>43503450.704400003</v>
      </c>
      <c r="F8" s="13"/>
    </row>
    <row r="9" spans="1:7">
      <c r="A9" s="291">
        <v>2</v>
      </c>
      <c r="B9" s="324" t="s">
        <v>36</v>
      </c>
      <c r="C9" s="486">
        <v>393678170.60439998</v>
      </c>
      <c r="D9" s="486"/>
      <c r="E9" s="487">
        <v>393678170.60439998</v>
      </c>
      <c r="F9" s="13"/>
    </row>
    <row r="10" spans="1:7">
      <c r="A10" s="291">
        <v>3</v>
      </c>
      <c r="B10" s="324" t="s">
        <v>37</v>
      </c>
      <c r="C10" s="486">
        <v>165991895.60210001</v>
      </c>
      <c r="D10" s="486"/>
      <c r="E10" s="487">
        <v>165991895.60210001</v>
      </c>
      <c r="F10" s="13"/>
    </row>
    <row r="11" spans="1:7">
      <c r="A11" s="291">
        <v>4</v>
      </c>
      <c r="B11" s="324" t="s">
        <v>38</v>
      </c>
      <c r="C11" s="486">
        <v>11956930.49</v>
      </c>
      <c r="D11" s="486"/>
      <c r="E11" s="487">
        <v>11956930.49</v>
      </c>
      <c r="F11" s="13"/>
    </row>
    <row r="12" spans="1:7">
      <c r="A12" s="291">
        <v>5</v>
      </c>
      <c r="B12" s="324" t="s">
        <v>39</v>
      </c>
      <c r="C12" s="486">
        <v>267317412.1848</v>
      </c>
      <c r="D12" s="486"/>
      <c r="E12" s="487">
        <v>267317412.1848</v>
      </c>
      <c r="F12" s="13"/>
    </row>
    <row r="13" spans="1:7">
      <c r="A13" s="291">
        <v>6.1</v>
      </c>
      <c r="B13" s="325" t="s">
        <v>40</v>
      </c>
      <c r="C13" s="488">
        <v>1092082691.0734999</v>
      </c>
      <c r="D13" s="486"/>
      <c r="E13" s="487">
        <v>1092082691.0734999</v>
      </c>
      <c r="F13" s="13"/>
    </row>
    <row r="14" spans="1:7">
      <c r="A14" s="291">
        <v>6.2</v>
      </c>
      <c r="B14" s="326" t="s">
        <v>41</v>
      </c>
      <c r="C14" s="488">
        <v>-61929092.455220014</v>
      </c>
      <c r="D14" s="486"/>
      <c r="E14" s="487">
        <v>-61929092.455220014</v>
      </c>
      <c r="F14" s="13"/>
    </row>
    <row r="15" spans="1:7">
      <c r="A15" s="291">
        <v>6</v>
      </c>
      <c r="B15" s="324" t="s">
        <v>42</v>
      </c>
      <c r="C15" s="486">
        <v>1030153598.6182799</v>
      </c>
      <c r="D15" s="486"/>
      <c r="E15" s="487">
        <v>1030153598.6182799</v>
      </c>
      <c r="F15" s="13"/>
    </row>
    <row r="16" spans="1:7">
      <c r="A16" s="291">
        <v>7</v>
      </c>
      <c r="B16" s="324" t="s">
        <v>43</v>
      </c>
      <c r="C16" s="486">
        <v>15337537.031500001</v>
      </c>
      <c r="D16" s="486"/>
      <c r="E16" s="487">
        <v>15337537.031500001</v>
      </c>
      <c r="F16" s="13"/>
    </row>
    <row r="17" spans="1:7">
      <c r="A17" s="291">
        <v>8</v>
      </c>
      <c r="B17" s="324" t="s">
        <v>200</v>
      </c>
      <c r="C17" s="486">
        <v>16572737.063999999</v>
      </c>
      <c r="D17" s="486"/>
      <c r="E17" s="487">
        <v>16572737.063999999</v>
      </c>
      <c r="F17" s="292"/>
      <c r="G17" s="81"/>
    </row>
    <row r="18" spans="1:7">
      <c r="A18" s="291">
        <v>9</v>
      </c>
      <c r="B18" s="324" t="s">
        <v>44</v>
      </c>
      <c r="C18" s="486">
        <v>17062704.219999999</v>
      </c>
      <c r="D18" s="486"/>
      <c r="E18" s="487">
        <v>17062704.219999999</v>
      </c>
      <c r="F18" s="13"/>
      <c r="G18" s="81"/>
    </row>
    <row r="19" spans="1:7">
      <c r="A19" s="291">
        <v>10</v>
      </c>
      <c r="B19" s="324" t="s">
        <v>45</v>
      </c>
      <c r="C19" s="486">
        <v>33744563</v>
      </c>
      <c r="D19" s="486">
        <v>14423711.33</v>
      </c>
      <c r="E19" s="487">
        <v>19320851.670000002</v>
      </c>
      <c r="F19" s="13"/>
      <c r="G19" s="81"/>
    </row>
    <row r="20" spans="1:7">
      <c r="A20" s="291">
        <v>11</v>
      </c>
      <c r="B20" s="324" t="s">
        <v>46</v>
      </c>
      <c r="C20" s="486">
        <v>10948655.633400001</v>
      </c>
      <c r="D20" s="486"/>
      <c r="E20" s="487">
        <v>10948655.633400001</v>
      </c>
      <c r="F20" s="13"/>
    </row>
    <row r="21" spans="1:7" ht="26.25" thickBot="1">
      <c r="A21" s="172"/>
      <c r="B21" s="293" t="s">
        <v>358</v>
      </c>
      <c r="C21" s="489">
        <v>2006267655.15288</v>
      </c>
      <c r="D21" s="489">
        <v>14423711.33</v>
      </c>
      <c r="E21" s="490">
        <v>1991843943.82288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2"/>
      <c r="F25" s="5"/>
      <c r="G25" s="5"/>
    </row>
    <row r="26" spans="1:7" s="4" customFormat="1">
      <c r="B26" s="82"/>
      <c r="F26" s="5"/>
      <c r="G26" s="5"/>
    </row>
    <row r="27" spans="1:7" s="4" customFormat="1">
      <c r="B27" s="82"/>
      <c r="F27" s="5"/>
      <c r="G27" s="5"/>
    </row>
    <row r="28" spans="1:7" s="4" customFormat="1">
      <c r="B28" s="82"/>
      <c r="F28" s="5"/>
      <c r="G28" s="5"/>
    </row>
    <row r="29" spans="1:7" s="4" customFormat="1">
      <c r="B29" s="82"/>
      <c r="F29" s="5"/>
      <c r="G29" s="5"/>
    </row>
    <row r="30" spans="1:7" s="4" customFormat="1">
      <c r="B30" s="82"/>
      <c r="F30" s="5"/>
      <c r="G30" s="5"/>
    </row>
    <row r="31" spans="1:7" s="4" customFormat="1">
      <c r="B31" s="82"/>
      <c r="F31" s="5"/>
      <c r="G31" s="5"/>
    </row>
    <row r="32" spans="1:7" s="4" customFormat="1">
      <c r="B32" s="82"/>
      <c r="F32" s="5"/>
      <c r="G32" s="5"/>
    </row>
    <row r="33" spans="2:7" s="4" customFormat="1">
      <c r="B33" s="82"/>
      <c r="F33" s="5"/>
      <c r="G33" s="5"/>
    </row>
    <row r="34" spans="2:7" s="4" customFormat="1">
      <c r="B34" s="82"/>
      <c r="F34" s="5"/>
      <c r="G34" s="5"/>
    </row>
    <row r="35" spans="2:7" s="4" customFormat="1">
      <c r="B35" s="82"/>
      <c r="F35" s="5"/>
      <c r="G35" s="5"/>
    </row>
    <row r="36" spans="2:7" s="4" customFormat="1">
      <c r="B36" s="82"/>
      <c r="F36" s="5"/>
      <c r="G36" s="5"/>
    </row>
    <row r="37" spans="2:7" s="4" customFormat="1">
      <c r="B37" s="82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"BasisBank"</v>
      </c>
    </row>
    <row r="2" spans="1:6" s="74" customFormat="1" ht="15.75" customHeight="1">
      <c r="A2" s="2" t="s">
        <v>31</v>
      </c>
      <c r="B2" s="524">
        <v>44196</v>
      </c>
      <c r="C2" s="4"/>
      <c r="D2" s="4"/>
      <c r="E2" s="4"/>
      <c r="F2" s="4"/>
    </row>
    <row r="3" spans="1:6" s="74" customFormat="1" ht="15.75" customHeight="1">
      <c r="C3" s="4"/>
      <c r="D3" s="4"/>
      <c r="E3" s="4"/>
      <c r="F3" s="4"/>
    </row>
    <row r="4" spans="1:6" s="74" customFormat="1" ht="13.5" thickBot="1">
      <c r="A4" s="74" t="s">
        <v>85</v>
      </c>
      <c r="B4" s="294" t="s">
        <v>335</v>
      </c>
      <c r="C4" s="75" t="s">
        <v>73</v>
      </c>
      <c r="D4" s="4"/>
      <c r="E4" s="4"/>
      <c r="F4" s="4"/>
    </row>
    <row r="5" spans="1:6">
      <c r="A5" s="232">
        <v>1</v>
      </c>
      <c r="B5" s="295" t="s">
        <v>357</v>
      </c>
      <c r="C5" s="491">
        <v>1991843943.82288</v>
      </c>
    </row>
    <row r="6" spans="1:6" s="233" customFormat="1">
      <c r="A6" s="83">
        <v>2.1</v>
      </c>
      <c r="B6" s="229" t="s">
        <v>336</v>
      </c>
      <c r="C6" s="492">
        <v>135701105.26909971</v>
      </c>
    </row>
    <row r="7" spans="1:6" s="63" customFormat="1" outlineLevel="1">
      <c r="A7" s="57">
        <v>2.2000000000000002</v>
      </c>
      <c r="B7" s="58" t="s">
        <v>337</v>
      </c>
      <c r="C7" s="493">
        <v>1206990</v>
      </c>
    </row>
    <row r="8" spans="1:6" s="63" customFormat="1" ht="25.5">
      <c r="A8" s="57">
        <v>3</v>
      </c>
      <c r="B8" s="230" t="s">
        <v>338</v>
      </c>
      <c r="C8" s="494">
        <v>2128752039.0919797</v>
      </c>
    </row>
    <row r="9" spans="1:6" s="233" customFormat="1">
      <c r="A9" s="83">
        <v>4</v>
      </c>
      <c r="B9" s="85" t="s">
        <v>87</v>
      </c>
      <c r="C9" s="492">
        <v>17182643.521899998</v>
      </c>
    </row>
    <row r="10" spans="1:6" s="63" customFormat="1" outlineLevel="1">
      <c r="A10" s="57">
        <v>5.0999999999999996</v>
      </c>
      <c r="B10" s="58" t="s">
        <v>339</v>
      </c>
      <c r="C10" s="493">
        <v>-54929786.550429806</v>
      </c>
    </row>
    <row r="11" spans="1:6" s="63" customFormat="1" outlineLevel="1">
      <c r="A11" s="57">
        <v>5.2</v>
      </c>
      <c r="B11" s="58" t="s">
        <v>340</v>
      </c>
      <c r="C11" s="493">
        <v>-1182850.2</v>
      </c>
    </row>
    <row r="12" spans="1:6" s="63" customFormat="1">
      <c r="A12" s="57">
        <v>6</v>
      </c>
      <c r="B12" s="228" t="s">
        <v>484</v>
      </c>
      <c r="C12" s="493">
        <v>9080797.4778200109</v>
      </c>
    </row>
    <row r="13" spans="1:6" s="63" customFormat="1" ht="13.5" thickBot="1">
      <c r="A13" s="59">
        <v>7</v>
      </c>
      <c r="B13" s="231" t="s">
        <v>286</v>
      </c>
      <c r="C13" s="495">
        <v>2098902843.3412697</v>
      </c>
    </row>
    <row r="15" spans="1:6" ht="25.5">
      <c r="A15" s="245"/>
      <c r="B15" s="64" t="s">
        <v>485</v>
      </c>
    </row>
    <row r="16" spans="1:6">
      <c r="A16" s="245"/>
      <c r="B16" s="245"/>
    </row>
    <row r="17" spans="1:5" ht="15">
      <c r="A17" s="240"/>
      <c r="B17" s="241"/>
      <c r="C17" s="245"/>
      <c r="D17" s="245"/>
      <c r="E17" s="245"/>
    </row>
    <row r="18" spans="1:5" ht="15">
      <c r="A18" s="246"/>
      <c r="B18" s="247"/>
      <c r="C18" s="245"/>
      <c r="D18" s="245"/>
      <c r="E18" s="245"/>
    </row>
    <row r="19" spans="1:5">
      <c r="A19" s="248"/>
      <c r="B19" s="242"/>
      <c r="C19" s="245"/>
      <c r="D19" s="245"/>
      <c r="E19" s="245"/>
    </row>
    <row r="20" spans="1:5">
      <c r="A20" s="249"/>
      <c r="B20" s="243"/>
      <c r="C20" s="245"/>
      <c r="D20" s="245"/>
      <c r="E20" s="245"/>
    </row>
    <row r="21" spans="1:5">
      <c r="A21" s="249"/>
      <c r="B21" s="247"/>
      <c r="C21" s="245"/>
      <c r="D21" s="245"/>
      <c r="E21" s="245"/>
    </row>
    <row r="22" spans="1:5">
      <c r="A22" s="248"/>
      <c r="B22" s="244"/>
      <c r="C22" s="245"/>
      <c r="D22" s="245"/>
      <c r="E22" s="245"/>
    </row>
    <row r="23" spans="1:5">
      <c r="A23" s="249"/>
      <c r="B23" s="243"/>
      <c r="C23" s="245"/>
      <c r="D23" s="245"/>
      <c r="E23" s="245"/>
    </row>
    <row r="24" spans="1:5">
      <c r="A24" s="249"/>
      <c r="B24" s="243"/>
      <c r="C24" s="245"/>
      <c r="D24" s="245"/>
      <c r="E24" s="245"/>
    </row>
    <row r="25" spans="1:5">
      <c r="A25" s="249"/>
      <c r="B25" s="250"/>
      <c r="C25" s="245"/>
      <c r="D25" s="245"/>
      <c r="E25" s="245"/>
    </row>
    <row r="26" spans="1:5">
      <c r="A26" s="249"/>
      <c r="B26" s="247"/>
      <c r="C26" s="245"/>
      <c r="D26" s="245"/>
      <c r="E26" s="245"/>
    </row>
    <row r="27" spans="1:5">
      <c r="A27" s="245"/>
      <c r="B27" s="251"/>
      <c r="C27" s="245"/>
      <c r="D27" s="245"/>
      <c r="E27" s="245"/>
    </row>
    <row r="28" spans="1:5">
      <c r="A28" s="245"/>
      <c r="B28" s="251"/>
      <c r="C28" s="245"/>
      <c r="D28" s="245"/>
      <c r="E28" s="245"/>
    </row>
    <row r="29" spans="1:5">
      <c r="A29" s="245"/>
      <c r="B29" s="251"/>
      <c r="C29" s="245"/>
      <c r="D29" s="245"/>
      <c r="E29" s="245"/>
    </row>
    <row r="30" spans="1:5">
      <c r="A30" s="245"/>
      <c r="B30" s="251"/>
      <c r="C30" s="245"/>
      <c r="D30" s="245"/>
      <c r="E30" s="245"/>
    </row>
    <row r="31" spans="1:5">
      <c r="A31" s="245"/>
      <c r="B31" s="251"/>
      <c r="C31" s="245"/>
      <c r="D31" s="245"/>
      <c r="E31" s="245"/>
    </row>
    <row r="32" spans="1:5">
      <c r="A32" s="245"/>
      <c r="B32" s="251"/>
      <c r="C32" s="245"/>
      <c r="D32" s="245"/>
      <c r="E32" s="245"/>
    </row>
    <row r="33" spans="1:5">
      <c r="A33" s="245"/>
      <c r="B33" s="251"/>
      <c r="C33" s="245"/>
      <c r="D33" s="245"/>
      <c r="E33" s="24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XXZwhmdlN9tazoHXOpm3A3aImOmAW3MjX6kM7ZutQZA=</DigestValue>
    </Reference>
    <Reference Type="http://www.w3.org/2000/09/xmldsig#Object" URI="#idOfficeObject">
      <DigestMethod Algorithm="http://www.w3.org/2001/04/xmlenc#sha256"/>
      <DigestValue>dXjbBvolrp8NM55HxP8EEP5nMc/oR18XfwhictvHGKQ=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28mxrcfvuuj0rIJi5dppo0Xxfj1OKmRV2hlA32ZP8rs=</DigestValue>
    </Reference>
  </SignedInfo>
  <SignatureValue>EPvZ6el8/0oExF5V1FYkf/wMbAhV/A54HE3frnSQUaCiyVWNQAvUTWdNAUYscEzuc9v2Kehy34Ks
e7/6u4JOaMwejaIa9HGD7CrxKGkbOT5kTUKz4bCrbdmuOEMSu7WYrXURD1HqAS3Q2d/niaiSgKX4
P/U11etTa7amSoJcPNhuTk2gijiZRaqiA4y8i36DSfQHGUHId4xmPYHRL3ZmWwrFHkCvG26aKKVU
M7Y6msQ9uaC6G/TB7bupzsoZBMjFDgRRp6xiaIm/uQs3z5B2DQimpH72cqnJ9bdTm9GMkgow9WC6
y4323OL81MlIiIbBoAaxBDPlv1tNTGwNsT/mCQ==</SignatureValue>
  <KeyInfo>
    <X509Data>
      <X509Certificate>MIIGOzCCBSOgAwIBAgIKF8Qh/QACAAGogDANBgkqhkiG9w0BAQsFADBKMRIwEAYKCZImiZPyLGQBGRYCZ2UxEzARBgoJkiaJk/IsZAEZFgNuYmcxHzAdBgNVBAMTFk5CRyBDbGFzcyAyIElOVCBTdWIgQ0EwHhcNMjAwOTIyMDkyMjI4WhcNMjExMjIyMDk0NjU2WjA5MRYwFAYDVQQKEw1KU0MgQkFTSVNCQU5LMR8wHQYDVQQDExZCQlMgLSBUaW5hdGluIEtoZWxhZHplMIIBIjANBgkqhkiG9w0BAQEFAAOCAQ8AMIIBCgKCAQEA5hHJeUs3hlQjglx31ncVge2uZ4gpPLAxFQJQFKcymSmNCROs79F/bpjGKxpfOxtqj4J9C3tMtZuHJ3P1cWpXUdZkJS5KzqxYshBnNbHuX6GcTpd5YfYKGiiGuzKYKBfcgMgSSjzSVC2Btdv1SihHmUKpNam3Fl8wT9b/YzrmX5LOdooqxCEmh+cLcaBRN6WyTJ1ApwpWNnogNgv/iWyTjfc5QwtRMfccMLEeIaNn6J7ZHjevgiNDuZNwCCBGqSviUEHcnGOEGb/QiUfWmLNuDIp6OT4D3XOTjRR+OzAUkzIwzmm+aewHrm1ZDjA8OdioCe54SJik45eBuwIvEwCg1wIDAQABo4IDMjCCAy4wPAYJKwYBBAGCNxUHBC8wLQYlKwYBBAGCNxUI5rJgg431RIaBmQmDuKFKg76EcQSDxJEzhIOIXQIBZAIBIzAdBgNVHSUEFjAUBggrBgEFBQcDAgYIKwYBBQUHAwQwCwYDVR0PBAQDAgeAMCcGCSsGAQQBgjcVCgQaMBgwCgYIKwYBBQUHAwIwCgYIKwYBBQUHAwQwHQYDVR0OBBYEFE6opUkrk7mHKr7+riNmljsfyGFt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L7iZi13Clkn1nvZTiQdi4N+nuMeidTQ2gK1QpWP8j5mtBZjoPXgl0GObhiMFxkZOT6p1KnSt6AJX+88qaWhX4r3vWcWFgpmRLJuXPDYPvvBCMLTOpy2fTEAxxjgoQNpXe9aW1T+JWdqjhhFdJBR6b/9haXjIDEdGHwUeaq7XGQ5icRRUqpts9f1vzJaDzrXOrK49oTriWX8UB/H3W8ZzmsUUOQK++oMEnETqCiLxbZc9NBSLA9snrGugo0XS1V3G2Vh99KM7WiPwldPEF23VLqVGPu87VJbuKU/IGzsA6C9yFxqxCXpf394VqtukGkuNqiTgyJifUkCNujZ91Mp6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FKVqJdd11qa7ZH2Qs8Yy6PO41cOoHXYjVFxvvPy10yo=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RP/+eGWKpci5Rl6wQ01GXOCmsG9EkSpVIaBGSCnjRcs=</DigestValue>
      </Reference>
      <Reference URI="/xl/styles.xml?ContentType=application/vnd.openxmlformats-officedocument.spreadsheetml.styles+xml">
        <DigestMethod Algorithm="http://www.w3.org/2001/04/xmlenc#sha256"/>
        <DigestValue>ggIJ9YlWhEjO961owH58Z9KllsyYlM2YkMapfLyw8CE=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OgbIXrPFEXj4DJfqfcG0u6r0Mukztf/rFOc60alLdhY=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XaYyC+x8zmx7KFEcUYcS5MBEv4BZir5DQhMA4Gbz3gE=</DigestValue>
      </Reference>
      <Reference URI="/xl/worksheets/sheet10.xml?ContentType=application/vnd.openxmlformats-officedocument.spreadsheetml.worksheet+xml">
        <DigestMethod Algorithm="http://www.w3.org/2001/04/xmlenc#sha256"/>
        <DigestValue>QKbn7Jpz4JwTkl5wQGa87YeaaYYt4YHMc7qAm8XfDFg=</DigestValue>
      </Reference>
      <Reference URI="/xl/worksheets/sheet11.xml?ContentType=application/vnd.openxmlformats-officedocument.spreadsheetml.worksheet+xml">
        <DigestMethod Algorithm="http://www.w3.org/2001/04/xmlenc#sha256"/>
        <DigestValue>dcOVeDJAK6WQUKilRyDf/KyWQlBkwBoIS7upS0pIYgc=</DigestValue>
      </Reference>
      <Reference URI="/xl/worksheets/sheet12.xml?ContentType=application/vnd.openxmlformats-officedocument.spreadsheetml.worksheet+xml">
        <DigestMethod Algorithm="http://www.w3.org/2001/04/xmlenc#sha256"/>
        <DigestValue>4FZrWG4sdMCyC/EpaEe1oQy8qUKriOUduB3EGwrahkc=</DigestValue>
      </Reference>
      <Reference URI="/xl/worksheets/sheet13.xml?ContentType=application/vnd.openxmlformats-officedocument.spreadsheetml.worksheet+xml">
        <DigestMethod Algorithm="http://www.w3.org/2001/04/xmlenc#sha256"/>
        <DigestValue>4AkOihNgiyHiqEgQDfECl2r85242uVCa9iuTo5MQsGo=</DigestValue>
      </Reference>
      <Reference URI="/xl/worksheets/sheet14.xml?ContentType=application/vnd.openxmlformats-officedocument.spreadsheetml.worksheet+xml">
        <DigestMethod Algorithm="http://www.w3.org/2001/04/xmlenc#sha256"/>
        <DigestValue>XTx5eBaOCTLAfLeM+H1cTSgY/3lLDzXxhGbsQXwsJko=</DigestValue>
      </Reference>
      <Reference URI="/xl/worksheets/sheet15.xml?ContentType=application/vnd.openxmlformats-officedocument.spreadsheetml.worksheet+xml">
        <DigestMethod Algorithm="http://www.w3.org/2001/04/xmlenc#sha256"/>
        <DigestValue>8eHOmZFBimWfIKgnojPIvATRGwdkdnCFkMe9fuEpsNo=</DigestValue>
      </Reference>
      <Reference URI="/xl/worksheets/sheet16.xml?ContentType=application/vnd.openxmlformats-officedocument.spreadsheetml.worksheet+xml">
        <DigestMethod Algorithm="http://www.w3.org/2001/04/xmlenc#sha256"/>
        <DigestValue>eX0lvkQzhctmSUnmmnQjZJmYp5vFY9VPLlx31V7ASTQ=</DigestValue>
      </Reference>
      <Reference URI="/xl/worksheets/sheet17.xml?ContentType=application/vnd.openxmlformats-officedocument.spreadsheetml.worksheet+xml">
        <DigestMethod Algorithm="http://www.w3.org/2001/04/xmlenc#sha256"/>
        <DigestValue>gKNs9LeoTBnBkuDtltIpS2I0gJHKLdY0SitmXtg7qMw=</DigestValue>
      </Reference>
      <Reference URI="/xl/worksheets/sheet18.xml?ContentType=application/vnd.openxmlformats-officedocument.spreadsheetml.worksheet+xml">
        <DigestMethod Algorithm="http://www.w3.org/2001/04/xmlenc#sha256"/>
        <DigestValue>JZ1/rCOdNBFLRXtR7nbbEDGia2HMui3evjqstNkG+ps=</DigestValue>
      </Reference>
      <Reference URI="/xl/worksheets/sheet2.xml?ContentType=application/vnd.openxmlformats-officedocument.spreadsheetml.worksheet+xml">
        <DigestMethod Algorithm="http://www.w3.org/2001/04/xmlenc#sha256"/>
        <DigestValue>1k20Xwr308/uJUB03+jrBQY1+/JCC66rBTzitUJlKg4=</DigestValue>
      </Reference>
      <Reference URI="/xl/worksheets/sheet3.xml?ContentType=application/vnd.openxmlformats-officedocument.spreadsheetml.worksheet+xml">
        <DigestMethod Algorithm="http://www.w3.org/2001/04/xmlenc#sha256"/>
        <DigestValue>5tUYe4L+OKCOkTshaRJzJPVAHb1kn5vW94vNTBSmdi8=</DigestValue>
      </Reference>
      <Reference URI="/xl/worksheets/sheet4.xml?ContentType=application/vnd.openxmlformats-officedocument.spreadsheetml.worksheet+xml">
        <DigestMethod Algorithm="http://www.w3.org/2001/04/xmlenc#sha256"/>
        <DigestValue>NvZz7zuzi9+3nlq+4VtMo24jc0PWWR3eibyVWsLP0qk=</DigestValue>
      </Reference>
      <Reference URI="/xl/worksheets/sheet5.xml?ContentType=application/vnd.openxmlformats-officedocument.spreadsheetml.worksheet+xml">
        <DigestMethod Algorithm="http://www.w3.org/2001/04/xmlenc#sha256"/>
        <DigestValue>ICxVAyIswhC1OGu8s6GFdJtmfrFTdnBZ3IUTVtMs+qs=</DigestValue>
      </Reference>
      <Reference URI="/xl/worksheets/sheet6.xml?ContentType=application/vnd.openxmlformats-officedocument.spreadsheetml.worksheet+xml">
        <DigestMethod Algorithm="http://www.w3.org/2001/04/xmlenc#sha256"/>
        <DigestValue>hyB/VH4POoSaLbT2b8aGYIWEczsgsheqBdugqOtdkek=</DigestValue>
      </Reference>
      <Reference URI="/xl/worksheets/sheet7.xml?ContentType=application/vnd.openxmlformats-officedocument.spreadsheetml.worksheet+xml">
        <DigestMethod Algorithm="http://www.w3.org/2001/04/xmlenc#sha256"/>
        <DigestValue>sdbdSyd5gERb8utyXlEU6H5aGru+kHhrooNSSTzQOws=</DigestValue>
      </Reference>
      <Reference URI="/xl/worksheets/sheet8.xml?ContentType=application/vnd.openxmlformats-officedocument.spreadsheetml.worksheet+xml">
        <DigestMethod Algorithm="http://www.w3.org/2001/04/xmlenc#sha256"/>
        <DigestValue>XJ3CdOpOyGJs6v4DcduEZRG98uIbIpyDfAKvkVGVHIo=</DigestValue>
      </Reference>
      <Reference URI="/xl/worksheets/sheet9.xml?ContentType=application/vnd.openxmlformats-officedocument.spreadsheetml.worksheet+xml">
        <DigestMethod Algorithm="http://www.w3.org/2001/04/xmlenc#sha256"/>
        <DigestValue>wLMRAILz9xgmUKjXSIQcO7/liqBozsc22sQKWRLzFAk=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2021-02-01T13:06:01Z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10.0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2021-02-01T13:06:01Z</xd:SigningTime>
          <xd:SigningCertificate>
            <xd:Cert>
              <xd:CertDigest>
                <DigestMethod Algorithm="http://www.w3.org/2001/04/xmlenc#sha256"/>
                <DigestValue>xLTp81l8gt7qAwF+LvysobLZwZLs+lvIJ+dcfrSIJO8=</DigestValue>
              </xd:CertDigest>
              <xd:IssuerSerial>
                <X509IssuerName>CN=NBG Class 2 INT Sub CA, DC=nbg, DC=ge</X509IssuerName>
                <X509SerialNumber>112232440058229861492864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for 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XPj4+Z6tsbUOewyn931lTBFYTIOtnxwr2Hy1X9vrhjI=</DigestValue>
    </Reference>
    <Reference Type="http://www.w3.org/2000/09/xmldsig#Object" URI="#idOfficeObject">
      <DigestMethod Algorithm="http://www.w3.org/2001/04/xmlenc#sha256"/>
      <DigestValue>+Iik/DQWcp28RAzebFBrUcyqiD5PdtI2oQfUx0odheM=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1k4qTNwDZly8Qh51R+eOdCX1iBSjqlD3FsdP+5W3vuY=</DigestValue>
    </Reference>
  </SignedInfo>
  <SignatureValue>DbYvpPJMwl7NMspvdOGo9bvDakkI6uFmvWDvQjvOp1s0ZYPSW9XabFxNDljAwqaBKoRJv5K4T1FO
Xu+9aP78rO7eUw4MbeS+mPobbfaU0lISGsazvn0rMdZrURYXaCBujWiJtR2cFYid0IJiqoP/dKql
9IWFrzOBspymNfJ0a2vA6U6epy8V1cSRZfJtsr3HqET4TV5+ArAAnVvZcALTXJff8PxkYH39mC48
K/lrTKzzH2RDU0SDtuuoslbITyoz9EGMI5YaKpQE5vwqlzxp2oshQO+lJ0ZX1EyG8/5RFbPVMLXX
aqZD/UqSvxGxNYkBWFfMyR5dQgg15HswbJV3Xw==</SignatureValue>
  <KeyInfo>
    <X509Data>
      <X509Certificate>MIIGPTCCBSWgAwIBAgIKch7wjgACAAEQSDANBgkqhkiG9w0BAQsFADBKMRIwEAYKCZImiZPyLGQBGRYCZ2UxEzARBgoJkiaJk/IsZAEZFgNuYmcxHzAdBgNVBAMTFk5CRyBDbGFzcyAyIElOVCBTdWIgQ0EwHhcNMTkwMjI2MTMzMzA1WhcNMjEwMjI1MTMzMzA1WjA7MRYwFAYDVQQKEw1KU0MgQkFTSVNCQU5LMSEwHwYDVQQDExhCQlMgLSBMaWEgQXNsYW5pa2FzaHZpbGkwggEiMA0GCSqGSIb3DQEBAQUAA4IBDwAwggEKAoIBAQDWcEO1tIPoxaVZ42KmiceAqUL6OT6Z3Uv1l8FoHm46uKpvq+5OQbB7pCDboUFK0HI3+xQG6+NsfldMCWcf5swO7VOK1ZjSL0K/Tm5G1EEzRVetT2Df8cx1lJp+V1Tzb1TPFT1t1lRYRqLrlZRrIzgLsyITOJZvwKs8C8P1+5G/X3y/8XAb7pA9d26pchV8EKDGDNXgdpOODAqUDRvaKohooFfiUemLLGrekhEt9j/8SVnyztDhd28YYti/YRTLIFdxdRZ/bXcibjlhUNQQBM8L5LV6/R9WdwDABotaTTYsdjuTS6Dc13+9WK5P26j38Tu6dEfb6tlbhsaTN80opEidAgMBAAGjggMyMIIDLjA8BgkrBgEEAYI3FQcELzAtBiUrBgEEAYI3FQjmsmCDjfVEhoGZCYO4oUqDvoRxBIHPkBGGr54RAgFkAgEbMB0GA1UdJQQWMBQGCCsGAQUFBwMCBggrBgEFBQcDBDALBgNVHQ8EBAMCB4AwJwYJKwYBBAGCNxUKBBowGDAKBggrBgEFBQcDAjAKBggrBgEFBQcDBDAdBgNVHQ4EFgQUinUH9X9Avdx5II30g0/3UYsWf3A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otDPK/+hmAl+hZynNFd5LX0kNivSUbqnzTle3yQLBR+0+h4df+lF5VSaj2Jjm8XXl+8qGoUL9x7ceLGV6W6GX4kXmrLZ7upC5IY90UVvphUEqvi6EfuCfSbz0R4u6spmrweZ9EFdR/3ltwNoMQ4fDUaE6SyEJWNBhFYe0Y50khmMdd0aO+jo6sYv2/cGvKH7WgPNYkEkcENEaX6Zp2+JKJEVdTyLgfMFrP5vz2J+TleKMhZn6iFrZgS+69EhX43XYKnlmG2rBY/Auw3EWJxxRUj6Y7NzYezNX0WFELpzHdk28TZ80eP44DgRJrkz5y6hcjSi6cdGYEwwKuMhtz7P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FKVqJdd11qa7ZH2Qs8Yy6PO41cOoHXYjVFxvvPy10yo=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RP/+eGWKpci5Rl6wQ01GXOCmsG9EkSpVIaBGSCnjRcs=</DigestValue>
      </Reference>
      <Reference URI="/xl/styles.xml?ContentType=application/vnd.openxmlformats-officedocument.spreadsheetml.styles+xml">
        <DigestMethod Algorithm="http://www.w3.org/2001/04/xmlenc#sha256"/>
        <DigestValue>ggIJ9YlWhEjO961owH58Z9KllsyYlM2YkMapfLyw8CE=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OgbIXrPFEXj4DJfqfcG0u6r0Mukztf/rFOc60alLdhY=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XaYyC+x8zmx7KFEcUYcS5MBEv4BZir5DQhMA4Gbz3gE=</DigestValue>
      </Reference>
      <Reference URI="/xl/worksheets/sheet10.xml?ContentType=application/vnd.openxmlformats-officedocument.spreadsheetml.worksheet+xml">
        <DigestMethod Algorithm="http://www.w3.org/2001/04/xmlenc#sha256"/>
        <DigestValue>QKbn7Jpz4JwTkl5wQGa87YeaaYYt4YHMc7qAm8XfDFg=</DigestValue>
      </Reference>
      <Reference URI="/xl/worksheets/sheet11.xml?ContentType=application/vnd.openxmlformats-officedocument.spreadsheetml.worksheet+xml">
        <DigestMethod Algorithm="http://www.w3.org/2001/04/xmlenc#sha256"/>
        <DigestValue>dcOVeDJAK6WQUKilRyDf/KyWQlBkwBoIS7upS0pIYgc=</DigestValue>
      </Reference>
      <Reference URI="/xl/worksheets/sheet12.xml?ContentType=application/vnd.openxmlformats-officedocument.spreadsheetml.worksheet+xml">
        <DigestMethod Algorithm="http://www.w3.org/2001/04/xmlenc#sha256"/>
        <DigestValue>4FZrWG4sdMCyC/EpaEe1oQy8qUKriOUduB3EGwrahkc=</DigestValue>
      </Reference>
      <Reference URI="/xl/worksheets/sheet13.xml?ContentType=application/vnd.openxmlformats-officedocument.spreadsheetml.worksheet+xml">
        <DigestMethod Algorithm="http://www.w3.org/2001/04/xmlenc#sha256"/>
        <DigestValue>4AkOihNgiyHiqEgQDfECl2r85242uVCa9iuTo5MQsGo=</DigestValue>
      </Reference>
      <Reference URI="/xl/worksheets/sheet14.xml?ContentType=application/vnd.openxmlformats-officedocument.spreadsheetml.worksheet+xml">
        <DigestMethod Algorithm="http://www.w3.org/2001/04/xmlenc#sha256"/>
        <DigestValue>XTx5eBaOCTLAfLeM+H1cTSgY/3lLDzXxhGbsQXwsJko=</DigestValue>
      </Reference>
      <Reference URI="/xl/worksheets/sheet15.xml?ContentType=application/vnd.openxmlformats-officedocument.spreadsheetml.worksheet+xml">
        <DigestMethod Algorithm="http://www.w3.org/2001/04/xmlenc#sha256"/>
        <DigestValue>8eHOmZFBimWfIKgnojPIvATRGwdkdnCFkMe9fuEpsNo=</DigestValue>
      </Reference>
      <Reference URI="/xl/worksheets/sheet16.xml?ContentType=application/vnd.openxmlformats-officedocument.spreadsheetml.worksheet+xml">
        <DigestMethod Algorithm="http://www.w3.org/2001/04/xmlenc#sha256"/>
        <DigestValue>eX0lvkQzhctmSUnmmnQjZJmYp5vFY9VPLlx31V7ASTQ=</DigestValue>
      </Reference>
      <Reference URI="/xl/worksheets/sheet17.xml?ContentType=application/vnd.openxmlformats-officedocument.spreadsheetml.worksheet+xml">
        <DigestMethod Algorithm="http://www.w3.org/2001/04/xmlenc#sha256"/>
        <DigestValue>gKNs9LeoTBnBkuDtltIpS2I0gJHKLdY0SitmXtg7qMw=</DigestValue>
      </Reference>
      <Reference URI="/xl/worksheets/sheet18.xml?ContentType=application/vnd.openxmlformats-officedocument.spreadsheetml.worksheet+xml">
        <DigestMethod Algorithm="http://www.w3.org/2001/04/xmlenc#sha256"/>
        <DigestValue>JZ1/rCOdNBFLRXtR7nbbEDGia2HMui3evjqstNkG+ps=</DigestValue>
      </Reference>
      <Reference URI="/xl/worksheets/sheet2.xml?ContentType=application/vnd.openxmlformats-officedocument.spreadsheetml.worksheet+xml">
        <DigestMethod Algorithm="http://www.w3.org/2001/04/xmlenc#sha256"/>
        <DigestValue>1k20Xwr308/uJUB03+jrBQY1+/JCC66rBTzitUJlKg4=</DigestValue>
      </Reference>
      <Reference URI="/xl/worksheets/sheet3.xml?ContentType=application/vnd.openxmlformats-officedocument.spreadsheetml.worksheet+xml">
        <DigestMethod Algorithm="http://www.w3.org/2001/04/xmlenc#sha256"/>
        <DigestValue>5tUYe4L+OKCOkTshaRJzJPVAHb1kn5vW94vNTBSmdi8=</DigestValue>
      </Reference>
      <Reference URI="/xl/worksheets/sheet4.xml?ContentType=application/vnd.openxmlformats-officedocument.spreadsheetml.worksheet+xml">
        <DigestMethod Algorithm="http://www.w3.org/2001/04/xmlenc#sha256"/>
        <DigestValue>NvZz7zuzi9+3nlq+4VtMo24jc0PWWR3eibyVWsLP0qk=</DigestValue>
      </Reference>
      <Reference URI="/xl/worksheets/sheet5.xml?ContentType=application/vnd.openxmlformats-officedocument.spreadsheetml.worksheet+xml">
        <DigestMethod Algorithm="http://www.w3.org/2001/04/xmlenc#sha256"/>
        <DigestValue>ICxVAyIswhC1OGu8s6GFdJtmfrFTdnBZ3IUTVtMs+qs=</DigestValue>
      </Reference>
      <Reference URI="/xl/worksheets/sheet6.xml?ContentType=application/vnd.openxmlformats-officedocument.spreadsheetml.worksheet+xml">
        <DigestMethod Algorithm="http://www.w3.org/2001/04/xmlenc#sha256"/>
        <DigestValue>hyB/VH4POoSaLbT2b8aGYIWEczsgsheqBdugqOtdkek=</DigestValue>
      </Reference>
      <Reference URI="/xl/worksheets/sheet7.xml?ContentType=application/vnd.openxmlformats-officedocument.spreadsheetml.worksheet+xml">
        <DigestMethod Algorithm="http://www.w3.org/2001/04/xmlenc#sha256"/>
        <DigestValue>sdbdSyd5gERb8utyXlEU6H5aGru+kHhrooNSSTzQOws=</DigestValue>
      </Reference>
      <Reference URI="/xl/worksheets/sheet8.xml?ContentType=application/vnd.openxmlformats-officedocument.spreadsheetml.worksheet+xml">
        <DigestMethod Algorithm="http://www.w3.org/2001/04/xmlenc#sha256"/>
        <DigestValue>XJ3CdOpOyGJs6v4DcduEZRG98uIbIpyDfAKvkVGVHIo=</DigestValue>
      </Reference>
      <Reference URI="/xl/worksheets/sheet9.xml?ContentType=application/vnd.openxmlformats-officedocument.spreadsheetml.worksheet+xml">
        <DigestMethod Algorithm="http://www.w3.org/2001/04/xmlenc#sha256"/>
        <DigestValue>wLMRAILz9xgmUKjXSIQcO7/liqBozsc22sQKWRLzFAk=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2021-02-01T13:18:01Z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2021-02-01T13:18:01Z</xd:SigningTime>
          <xd:SigningCertificate>
            <xd:Cert>
              <xd:CertDigest>
                <DigestMethod Algorithm="http://www.w3.org/2001/04/xmlenc#sha256"/>
                <DigestValue>ICg8aZ/LUaiTOJpdbx6brsNZ5Tnx0bsGK6qe9miTFF4=</DigestValue>
              </xd:CertDigest>
              <xd:IssuerSerial>
                <X509IssuerName>CN=NBG Class 2 INT Sub CA, DC=nbg, DC=ge</X509IssuerName>
                <X509SerialNumber>538920515161375226531912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2021-02-01T13:05:41Z</dcterms:modified>
</cp:coreProperties>
</file>