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7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B17" i="84" l="1"/>
  <c r="B16" i="84"/>
  <c r="B15" i="84"/>
  <c r="H22" i="91" l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N20" i="92" l="1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N21" i="92" l="1"/>
  <c r="C21" i="92"/>
  <c r="E21" i="92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C23" i="69" l="1"/>
  <c r="C42" i="69" l="1"/>
  <c r="C34" i="69"/>
</calcChain>
</file>

<file path=xl/sharedStrings.xml><?xml version="1.0" encoding="utf-8"?>
<sst xmlns="http://schemas.openxmlformats.org/spreadsheetml/2006/main" count="733" uniqueCount="519">
  <si>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</si>
  <si>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</si>
  <si>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</si>
  <si>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</si>
  <si>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</si>
  <si>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</si>
  <si>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</si>
  <si>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</si>
  <si>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</si>
  <si>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</si>
  <si>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</si>
  <si>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</si>
  <si>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</si>
  <si>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</si>
  <si>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</si>
  <si>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</si>
  <si>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</si>
  <si>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</si>
  <si>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</si>
  <si>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</si>
  <si>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</si>
  <si>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</si>
  <si>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</si>
  <si>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</si>
  <si>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</si>
  <si>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</si>
  <si>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</si>
  <si>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</si>
  <si>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</si>
  <si>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</si>
  <si>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</si>
  <si>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</si>
  <si>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</si>
  <si>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</si>
  <si>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</si>
  <si>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</si>
  <si>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</si>
  <si>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</si>
  <si>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</si>
  <si>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</si>
  <si>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</si>
  <si>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</si>
  <si>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</si>
  <si>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</si>
  <si>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</si>
  <si>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</si>
  <si>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</si>
  <si>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</si>
  <si>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</si>
  <si>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</si>
  <si>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</si>
  <si>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</si>
  <si>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</si>
  <si>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</si>
  <si>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</si>
  <si>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</si>
  <si>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</si>
  <si>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</si>
  <si>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</si>
  <si>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</si>
  <si>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</si>
  <si>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</si>
  <si>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</si>
  <si>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</si>
  <si>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</si>
  <si>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</si>
  <si>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</si>
  <si>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</si>
  <si>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</si>
  <si>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</si>
  <si>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</si>
  <si>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</si>
  <si>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</si>
  <si>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</si>
  <si>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</si>
  <si>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</si>
  <si>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</si>
  <si>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</si>
  <si>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</si>
  <si>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</si>
  <si>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</si>
  <si>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</si>
  <si>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</si>
  <si>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</si>
  <si>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</si>
  <si>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</si>
  <si>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</si>
  <si>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</si>
  <si>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</si>
  <si>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</si>
  <si>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</si>
  <si>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</si>
  <si>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</si>
  <si>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</si>
  <si>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</si>
  <si>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</si>
  <si>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</si>
  <si>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</si>
  <si>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</si>
  <si>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</si>
  <si>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</si>
  <si>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</si>
  <si>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</si>
  <si>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</si>
  <si>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</si>
  <si>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</si>
  <si>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</si>
  <si>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</si>
  <si>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</si>
  <si>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</si>
  <si>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</si>
  <si>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</si>
  <si>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</si>
  <si>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</si>
  <si>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</si>
  <si>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</si>
  <si>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</si>
  <si>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</si>
  <si>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</si>
  <si>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</si>
  <si>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</si>
  <si>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</si>
  <si>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</si>
  <si>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</si>
  <si>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</si>
  <si>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</si>
  <si>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</si>
  <si>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</si>
  <si>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</si>
  <si>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</si>
  <si>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</si>
  <si>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</si>
  <si>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</si>
  <si>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</si>
  <si>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</si>
  <si>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</si>
  <si>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</si>
  <si>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</si>
  <si>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</si>
  <si>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</si>
  <si>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</si>
  <si>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</si>
  <si>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</si>
  <si>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</si>
  <si>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</si>
  <si>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</si>
  <si>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</si>
  <si>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</si>
  <si>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</si>
  <si>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</si>
  <si>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</si>
  <si>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</si>
  <si>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</si>
  <si>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</si>
  <si>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</si>
  <si>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</si>
  <si>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</si>
  <si>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</si>
  <si>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</si>
  <si>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</si>
  <si>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</si>
  <si>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</si>
  <si>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</si>
  <si>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</si>
  <si>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</si>
  <si>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</si>
  <si>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</si>
  <si>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</si>
  <si>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</si>
  <si>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</si>
  <si>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</si>
  <si>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</si>
  <si>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</si>
  <si>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</si>
  <si>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</si>
  <si>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</si>
  <si>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</si>
  <si>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</si>
  <si>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</si>
  <si>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</si>
  <si>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</si>
  <si>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</si>
  <si>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</si>
  <si>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</si>
  <si>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</si>
  <si>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</si>
  <si>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</si>
  <si>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</si>
  <si>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</si>
  <si>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</si>
  <si>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</si>
  <si>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</si>
  <si>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</si>
  <si>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</si>
  <si>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</si>
  <si>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</si>
  <si>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</si>
  <si>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</si>
  <si>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</si>
  <si>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</si>
  <si>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</si>
  <si>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</si>
  <si>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</si>
  <si>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</si>
  <si>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</si>
  <si>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</si>
  <si>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</si>
  <si>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</si>
  <si>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</si>
  <si>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</si>
  <si>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</si>
  <si>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</si>
  <si>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</si>
  <si>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</si>
  <si>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</si>
  <si>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</si>
  <si>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</si>
  <si>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</si>
  <si>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</si>
  <si>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</si>
  <si>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</si>
  <si>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</si>
  <si>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</si>
  <si>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</si>
  <si>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</si>
  <si>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</si>
  <si>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</si>
  <si>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</si>
  <si>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</si>
  <si>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</si>
  <si>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</si>
  <si>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</si>
  <si>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</si>
  <si>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</si>
  <si>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</si>
  <si>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</si>
  <si>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</si>
  <si>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</si>
  <si>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</si>
  <si>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</si>
  <si>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</si>
  <si>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</si>
  <si>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</si>
  <si>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</si>
  <si>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</si>
  <si>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</si>
  <si>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</si>
  <si>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</si>
  <si>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</si>
  <si>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</si>
  <si>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</si>
  <si>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</si>
  <si>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</si>
  <si>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</si>
  <si>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</si>
  <si>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</si>
  <si>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</si>
  <si>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</si>
  <si>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</si>
  <si>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</si>
  <si>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</si>
  <si>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</si>
  <si>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</si>
  <si>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</si>
  <si>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</si>
  <si>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</si>
  <si>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</si>
  <si>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</si>
  <si>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</si>
  <si>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</si>
  <si>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</si>
  <si>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</si>
  <si>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</si>
  <si>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</si>
  <si>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</si>
  <si>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</si>
  <si>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</si>
  <si>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</si>
  <si>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</si>
  <si>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</si>
  <si>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</si>
  <si>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</si>
  <si>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</si>
  <si>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</si>
  <si>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</si>
  <si>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</si>
  <si>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</si>
  <si>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</si>
  <si>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</si>
  <si>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</si>
  <si>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</si>
  <si>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</si>
  <si>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</si>
  <si>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</si>
  <si>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</si>
  <si>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</si>
  <si>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</si>
  <si>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</si>
  <si>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</si>
  <si>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</si>
  <si>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</si>
  <si>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</si>
  <si>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</si>
  <si>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</si>
  <si>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</si>
  <si>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</si>
  <si>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</si>
  <si>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</si>
  <si>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</si>
  <si>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</si>
  <si>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</si>
  <si>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</si>
  <si>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</si>
  <si>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</si>
  <si>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</si>
  <si>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</si>
  <si>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</si>
  <si>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</si>
  <si>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</si>
  <si>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</si>
  <si>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</si>
  <si>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</si>
  <si>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</si>
  <si>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</si>
  <si>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</si>
  <si>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</si>
  <si>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</si>
  <si>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</si>
  <si>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</si>
  <si>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</si>
  <si>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</si>
  <si>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</si>
  <si>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</si>
  <si>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</si>
  <si>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</si>
  <si>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</si>
  <si>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</si>
  <si>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</si>
  <si>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</si>
  <si>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</si>
  <si>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</si>
  <si>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</si>
  <si>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</si>
  <si>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</si>
  <si>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</si>
  <si>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</si>
  <si>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</si>
  <si>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</si>
  <si>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</si>
  <si>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</si>
  <si>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</si>
  <si>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</si>
  <si>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</si>
  <si>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</si>
  <si>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</si>
  <si>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</si>
  <si>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</si>
  <si>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</si>
  <si>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</si>
  <si>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</si>
  <si>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</si>
  <si>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</si>
  <si>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</si>
  <si>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</si>
  <si>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</si>
  <si>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</si>
  <si>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</si>
  <si>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</si>
  <si>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</si>
  <si>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</si>
  <si>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</si>
  <si>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</si>
  <si>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</si>
  <si>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</si>
  <si>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</si>
  <si>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</si>
  <si>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</si>
  <si>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</si>
  <si>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</si>
  <si>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</si>
  <si>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</si>
  <si>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</si>
  <si>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</si>
  <si>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</si>
  <si>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</si>
  <si>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</si>
  <si>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</si>
  <si>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</si>
  <si>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</si>
  <si>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</si>
  <si>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</si>
  <si>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</si>
  <si>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</si>
  <si>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</si>
  <si>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</si>
  <si>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</si>
  <si>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</si>
  <si>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</si>
  <si>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</si>
  <si>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</si>
  <si>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</si>
  <si>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</si>
  <si>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</si>
  <si>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</si>
  <si>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</si>
  <si>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</si>
  <si>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</si>
  <si>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</si>
  <si>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</si>
  <si>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</si>
  <si>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</si>
  <si>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</si>
  <si>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</si>
  <si>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</si>
  <si>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</si>
  <si>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</si>
  <si>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</si>
  <si>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</si>
  <si>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</si>
  <si>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</si>
  <si>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</si>
  <si>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</si>
  <si>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</si>
  <si>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</si>
  <si>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</si>
  <si>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</si>
  <si>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</si>
  <si>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</si>
  <si>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</si>
  <si>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</si>
  <si>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</si>
  <si>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</si>
  <si>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</si>
  <si>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</si>
  <si>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</si>
  <si>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</si>
  <si>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</si>
  <si>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</si>
  <si>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</si>
  <si>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</si>
  <si>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</si>
  <si>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</si>
  <si>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</si>
  <si>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</si>
  <si>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</si>
  <si>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</si>
  <si>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</si>
  <si>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</si>
  <si>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</si>
  <si>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</si>
  <si>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</si>
  <si>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</si>
  <si>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</si>
  <si>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</si>
  <si>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</si>
  <si>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</si>
  <si>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</si>
  <si>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</si>
  <si>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</si>
  <si>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</si>
  <si>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</si>
  <si>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</si>
  <si>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</si>
  <si>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</si>
  <si>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</si>
  <si>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</si>
  <si>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</si>
  <si>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</si>
  <si>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</si>
  <si>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</si>
  <si>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</si>
  <si>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</si>
  <si>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</si>
  <si>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</si>
  <si>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</si>
  <si>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</si>
  <si>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</si>
  <si>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</si>
  <si>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</si>
  <si>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</si>
  <si>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</si>
  <si>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</si>
  <si>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</si>
  <si>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</si>
  <si>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</si>
  <si>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</si>
  <si>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</si>
  <si>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</si>
  <si>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X</t>
  </si>
  <si>
    <t>6.2.1</t>
  </si>
  <si>
    <t>მათ შორის სესხების შესაძლო დანაკარგების საერთო რეზერვი</t>
  </si>
  <si>
    <t>მათ შორის COVID 19-თან დაკავშირებული რეზერვი</t>
  </si>
  <si>
    <t xml:space="preserve">Of which </t>
  </si>
  <si>
    <t>Table 9 (Capital), N39</t>
  </si>
  <si>
    <t>Table 9 (Capital), N10</t>
  </si>
  <si>
    <t>Table 9 (Capital), N15</t>
  </si>
  <si>
    <t>Table 9 (Capital), N37</t>
  </si>
  <si>
    <t>Table 9 (Capital), N2</t>
  </si>
  <si>
    <t>Table 9 (Capital), N3</t>
  </si>
  <si>
    <t>Table 9 (Capital), N5</t>
  </si>
  <si>
    <t>Table 9 (Capital), N6</t>
  </si>
  <si>
    <t>Table 9 (Capital), N5, N8</t>
  </si>
  <si>
    <t>Zaiqi Mi</t>
  </si>
  <si>
    <t>Zhang Jun</t>
  </si>
  <si>
    <t>Zhou Ning</t>
  </si>
  <si>
    <t>Zaza Robakidze</t>
  </si>
  <si>
    <t>Mia Mi</t>
  </si>
  <si>
    <t>David Tsaava</t>
  </si>
  <si>
    <t>Lia Aslanikashvili</t>
  </si>
  <si>
    <t>David Kakabadze</t>
  </si>
  <si>
    <t>Levan Gardaphkhadze</t>
  </si>
  <si>
    <t>Li Hui</t>
  </si>
  <si>
    <t>George Gabunia</t>
  </si>
  <si>
    <t>Rati Dvaladze</t>
  </si>
  <si>
    <t xml:space="preserve"> "Xinjiang HuaLing Industry &amp; Trade (Group) Co"</t>
  </si>
  <si>
    <t xml:space="preserve">Zaiqi Mi </t>
  </si>
  <si>
    <t>Enhua Mi</t>
  </si>
  <si>
    <t>JSC "BasisBank"</t>
  </si>
  <si>
    <t>www.basisbank.ge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</si>
</sst>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0.0000%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2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6" borderId="108" xfId="20964" applyFont="1" applyFill="1" applyBorder="1" applyAlignment="1">
      <alignment vertical="center"/>
    </xf>
    <xf numFmtId="0" fontId="45" fillId="76" borderId="109" xfId="20964" applyFont="1" applyFill="1" applyBorder="1" applyAlignment="1">
      <alignment vertical="center"/>
    </xf>
    <xf numFmtId="0" fontId="45" fillId="76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7" xfId="20964" applyFont="1" applyFill="1" applyBorder="1" applyAlignment="1">
      <alignment horizontal="center" vertical="center"/>
    </xf>
    <xf numFmtId="0" fontId="106" fillId="77" borderId="109" xfId="20964" applyFont="1" applyFill="1" applyBorder="1" applyAlignment="1">
      <alignment vertical="top" wrapText="1"/>
    </xf>
    <xf numFmtId="164" fontId="45" fillId="76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7" borderId="107" xfId="20964" applyFont="1" applyFill="1" applyBorder="1" applyAlignment="1">
      <alignment horizontal="center" vertical="center"/>
    </xf>
    <xf numFmtId="0" fontId="106" fillId="77" borderId="109" xfId="20964" applyFont="1" applyFill="1" applyBorder="1" applyAlignment="1">
      <alignment vertical="center"/>
    </xf>
    <xf numFmtId="164" fontId="107" fillId="77" borderId="107" xfId="7" applyNumberFormat="1" applyFont="1" applyFill="1" applyBorder="1" applyAlignment="1" applyProtection="1">
      <alignment horizontal="right" vertical="center"/>
      <protection locked="0"/>
    </xf>
    <xf numFmtId="0" fontId="106" fillId="76" borderId="108" xfId="20964" applyFont="1" applyFill="1" applyBorder="1" applyAlignment="1">
      <alignment vertical="center"/>
    </xf>
    <xf numFmtId="0" fontId="106" fillId="76" borderId="109" xfId="20964" applyFont="1" applyFill="1" applyBorder="1" applyAlignment="1">
      <alignment vertical="center"/>
    </xf>
    <xf numFmtId="164" fontId="106" fillId="76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7" borderId="107" xfId="20964" applyFont="1" applyFill="1" applyBorder="1" applyAlignment="1">
      <alignment horizontal="center" vertical="center"/>
    </xf>
    <xf numFmtId="0" fontId="45" fillId="77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43" fontId="2" fillId="0" borderId="3" xfId="7" applyFont="1" applyFill="1" applyBorder="1" applyAlignment="1" applyProtection="1">
      <alignment vertical="center" wrapText="1"/>
      <protection locked="0"/>
    </xf>
    <xf numFmtId="43" fontId="84" fillId="0" borderId="3" xfId="7" applyFont="1" applyFill="1" applyBorder="1" applyAlignment="1" applyProtection="1">
      <alignment vertical="center" wrapText="1"/>
      <protection locked="0"/>
    </xf>
    <xf numFmtId="43" fontId="84" fillId="0" borderId="22" xfId="7" applyFont="1" applyFill="1" applyBorder="1" applyAlignment="1" applyProtection="1">
      <alignment vertical="center" wrapText="1"/>
      <protection locked="0"/>
    </xf>
    <xf numFmtId="43" fontId="9" fillId="37" borderId="0" xfId="7" applyFont="1" applyFill="1" applyBorder="1"/>
    <xf numFmtId="43" fontId="9" fillId="37" borderId="104" xfId="7" applyFont="1" applyFill="1" applyBorder="1"/>
    <xf numFmtId="43" fontId="2" fillId="0" borderId="3" xfId="7" applyFont="1" applyFill="1" applyBorder="1" applyAlignment="1" applyProtection="1">
      <alignment horizontal="right" vertical="center" wrapText="1"/>
      <protection locked="0"/>
    </xf>
    <xf numFmtId="10" fontId="2" fillId="0" borderId="3" xfId="20962" applyNumberFormat="1" applyFont="1" applyBorder="1" applyAlignment="1" applyProtection="1">
      <alignment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 applyAlignment="1"/>
    <xf numFmtId="10" fontId="9" fillId="37" borderId="104" xfId="20962" applyNumberFormat="1" applyFont="1" applyFill="1" applyBorder="1" applyAlignment="1"/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45" fillId="0" borderId="3" xfId="20962" applyNumberFormat="1" applyFont="1" applyFill="1" applyBorder="1" applyAlignment="1" applyProtection="1">
      <alignment vertical="center" wrapText="1"/>
      <protection locked="0"/>
    </xf>
    <xf numFmtId="10" fontId="84" fillId="0" borderId="3" xfId="20962" applyNumberFormat="1" applyFont="1" applyFill="1" applyBorder="1" applyAlignment="1" applyProtection="1">
      <alignment vertical="center" wrapText="1"/>
      <protection locked="0"/>
    </xf>
    <xf numFmtId="10" fontId="84" fillId="0" borderId="22" xfId="20962" applyNumberFormat="1" applyFont="1" applyFill="1" applyBorder="1" applyAlignment="1" applyProtection="1">
      <alignment vertical="center" wrapText="1"/>
      <protection locked="0"/>
    </xf>
    <xf numFmtId="164" fontId="85" fillId="0" borderId="0" xfId="7" applyNumberFormat="1" applyFont="1"/>
    <xf numFmtId="164" fontId="2" fillId="0" borderId="0" xfId="7" applyNumberFormat="1" applyFont="1" applyFill="1" applyBorder="1" applyAlignment="1">
      <alignment horizontal="center"/>
    </xf>
    <xf numFmtId="164" fontId="2" fillId="0" borderId="0" xfId="7" applyNumberFormat="1" applyFont="1" applyFill="1" applyAlignment="1">
      <alignment horizontal="center"/>
    </xf>
    <xf numFmtId="164" fontId="46" fillId="0" borderId="0" xfId="7" applyNumberFormat="1" applyFont="1" applyFill="1" applyAlignment="1">
      <alignment horizontal="right"/>
    </xf>
    <xf numFmtId="164" fontId="2" fillId="0" borderId="3" xfId="7" applyNumberFormat="1" applyFont="1" applyFill="1" applyBorder="1" applyAlignment="1" applyProtection="1">
      <alignment horizontal="center" vertical="center" wrapText="1"/>
    </xf>
    <xf numFmtId="164" fontId="2" fillId="0" borderId="22" xfId="7" applyNumberFormat="1" applyFont="1" applyFill="1" applyBorder="1" applyAlignment="1" applyProtection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0" borderId="25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79" fontId="104" fillId="0" borderId="19" xfId="0" applyNumberFormat="1" applyFont="1" applyBorder="1" applyAlignment="1">
      <alignment horizontal="center" vertical="center" wrapText="1"/>
    </xf>
    <xf numFmtId="179" fontId="104" fillId="0" borderId="20" xfId="0" applyNumberFormat="1" applyFont="1" applyBorder="1" applyAlignment="1">
      <alignment horizontal="center" vertical="center" wrapText="1"/>
    </xf>
    <xf numFmtId="0" fontId="84" fillId="0" borderId="107" xfId="0" applyFont="1" applyBorder="1" applyAlignment="1">
      <alignment vertical="center" wrapText="1"/>
    </xf>
    <xf numFmtId="3" fontId="105" fillId="36" borderId="107" xfId="0" applyNumberFormat="1" applyFont="1" applyFill="1" applyBorder="1" applyAlignment="1">
      <alignment vertical="center" wrapText="1"/>
    </xf>
    <xf numFmtId="3" fontId="105" fillId="0" borderId="107" xfId="0" applyNumberFormat="1" applyFont="1" applyBorder="1" applyAlignment="1">
      <alignment vertical="center" wrapText="1"/>
    </xf>
    <xf numFmtId="14" fontId="2" fillId="3" borderId="107" xfId="8" quotePrefix="1" applyNumberFormat="1" applyFont="1" applyFill="1" applyBorder="1" applyAlignment="1" applyProtection="1">
      <alignment horizontal="left"/>
      <protection locked="0"/>
    </xf>
    <xf numFmtId="3" fontId="105" fillId="0" borderId="107" xfId="0" applyNumberFormat="1" applyFont="1" applyFill="1" applyBorder="1" applyAlignment="1">
      <alignment vertical="center" wrapText="1"/>
    </xf>
    <xf numFmtId="164" fontId="2" fillId="36" borderId="22" xfId="7" applyNumberFormat="1" applyFont="1" applyFill="1" applyBorder="1" applyAlignment="1" applyProtection="1">
      <alignment vertical="top"/>
    </xf>
    <xf numFmtId="164" fontId="2" fillId="3" borderId="22" xfId="7" applyNumberFormat="1" applyFont="1" applyFill="1" applyBorder="1" applyAlignment="1" applyProtection="1">
      <alignment vertical="top"/>
      <protection locked="0"/>
    </xf>
    <xf numFmtId="164" fontId="2" fillId="36" borderId="22" xfId="7" applyNumberFormat="1" applyFont="1" applyFill="1" applyBorder="1" applyAlignment="1" applyProtection="1">
      <alignment vertical="top" wrapText="1"/>
    </xf>
    <xf numFmtId="164" fontId="2" fillId="3" borderId="22" xfId="7" applyNumberFormat="1" applyFont="1" applyFill="1" applyBorder="1" applyAlignment="1" applyProtection="1">
      <alignment vertical="top" wrapText="1"/>
      <protection locked="0"/>
    </xf>
    <xf numFmtId="164" fontId="2" fillId="36" borderId="22" xfId="7" applyNumberFormat="1" applyFont="1" applyFill="1" applyBorder="1" applyAlignment="1" applyProtection="1">
      <alignment vertical="top" wrapText="1"/>
      <protection locked="0"/>
    </xf>
    <xf numFmtId="164" fontId="2" fillId="36" borderId="26" xfId="7" applyNumberFormat="1" applyFont="1" applyFill="1" applyBorder="1" applyAlignment="1" applyProtection="1">
      <alignment vertical="top" wrapText="1"/>
    </xf>
    <xf numFmtId="164" fontId="3" fillId="0" borderId="89" xfId="7" applyNumberFormat="1" applyFont="1" applyFill="1" applyBorder="1" applyAlignment="1">
      <alignment horizontal="right" vertical="center" wrapText="1"/>
    </xf>
    <xf numFmtId="164" fontId="4" fillId="36" borderId="89" xfId="7" applyNumberFormat="1" applyFont="1" applyFill="1" applyBorder="1" applyAlignment="1">
      <alignment horizontal="left" vertical="center" wrapText="1"/>
    </xf>
    <xf numFmtId="164" fontId="4" fillId="36" borderId="89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93" fontId="85" fillId="0" borderId="0" xfId="0" applyNumberFormat="1" applyFont="1"/>
    <xf numFmtId="43" fontId="89" fillId="0" borderId="0" xfId="7" applyFont="1"/>
    <xf numFmtId="43" fontId="89" fillId="0" borderId="0" xfId="7" applyFont="1" applyAlignment="1">
      <alignment wrapText="1"/>
    </xf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194" fontId="84" fillId="0" borderId="23" xfId="20962" applyNumberFormat="1" applyFont="1" applyBorder="1" applyAlignment="1"/>
    <xf numFmtId="0" fontId="2" fillId="0" borderId="108" xfId="0" applyFont="1" applyBorder="1" applyAlignment="1">
      <alignment wrapText="1"/>
    </xf>
    <xf numFmtId="194" fontId="84" fillId="0" borderId="92" xfId="20962" applyNumberFormat="1" applyFont="1" applyBorder="1" applyAlignment="1"/>
    <xf numFmtId="194" fontId="84" fillId="0" borderId="42" xfId="20962" applyNumberFormat="1" applyFont="1" applyBorder="1" applyAlignment="1"/>
    <xf numFmtId="179" fontId="2" fillId="0" borderId="7" xfId="0" applyNumberFormat="1" applyFont="1" applyFill="1" applyBorder="1" applyAlignment="1">
      <alignment horizontal="left" vertical="center" wrapText="1" indent="1"/>
    </xf>
    <xf numFmtId="179" fontId="84" fillId="0" borderId="7" xfId="0" applyNumberFormat="1" applyFont="1" applyFill="1" applyBorder="1" applyAlignment="1">
      <alignment horizontal="center" vertical="center" wrapText="1"/>
    </xf>
    <xf numFmtId="179" fontId="84" fillId="0" borderId="71" xfId="0" applyNumberFormat="1" applyFont="1" applyFill="1" applyBorder="1" applyAlignment="1">
      <alignment horizontal="center" vertical="center" wrapText="1"/>
    </xf>
    <xf numFmtId="179" fontId="2" fillId="0" borderId="0" xfId="0" applyNumberFormat="1" applyFont="1"/>
    <xf numFmtId="193" fontId="95" fillId="0" borderId="107" xfId="0" applyNumberFormat="1" applyFont="1" applyFill="1" applyBorder="1" applyAlignment="1" applyProtection="1">
      <alignment vertical="center"/>
      <protection locked="0"/>
    </xf>
    <xf numFmtId="193" fontId="95" fillId="2" borderId="107" xfId="0" applyNumberFormat="1" applyFont="1" applyFill="1" applyBorder="1" applyAlignment="1" applyProtection="1">
      <alignment vertical="center"/>
      <protection locked="0"/>
    </xf>
    <xf numFmtId="193" fontId="95" fillId="2" borderId="89" xfId="0" applyNumberFormat="1" applyFont="1" applyFill="1" applyBorder="1" applyAlignment="1" applyProtection="1">
      <alignment vertical="center"/>
      <protection locked="0"/>
    </xf>
    <xf numFmtId="193" fontId="113" fillId="2" borderId="107" xfId="0" applyNumberFormat="1" applyFont="1" applyFill="1" applyBorder="1" applyAlignment="1" applyProtection="1">
      <alignment vertical="center"/>
      <protection locked="0"/>
    </xf>
    <xf numFmtId="193" fontId="113" fillId="2" borderId="89" xfId="0" applyNumberFormat="1" applyFont="1" applyFill="1" applyBorder="1" applyAlignment="1" applyProtection="1">
      <alignment vertical="center"/>
      <protection locked="0"/>
    </xf>
    <xf numFmtId="10" fontId="95" fillId="0" borderId="25" xfId="20962" applyNumberFormat="1" applyFont="1" applyFill="1" applyBorder="1" applyAlignment="1" applyProtection="1">
      <alignment vertical="center"/>
      <protection locked="0"/>
    </xf>
    <xf numFmtId="165" fontId="113" fillId="2" borderId="25" xfId="20962" applyNumberFormat="1" applyFont="1" applyFill="1" applyBorder="1" applyAlignment="1" applyProtection="1">
      <alignment vertical="center"/>
      <protection locked="0"/>
    </xf>
    <xf numFmtId="165" fontId="113" fillId="2" borderId="26" xfId="20962" applyNumberFormat="1" applyFont="1" applyFill="1" applyBorder="1" applyAlignment="1" applyProtection="1">
      <alignment vertical="center"/>
      <protection locked="0"/>
    </xf>
    <xf numFmtId="164" fontId="3" fillId="0" borderId="89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10" fontId="3" fillId="0" borderId="103" xfId="20962" applyNumberFormat="1" applyFont="1" applyFill="1" applyBorder="1" applyAlignment="1">
      <alignment vertical="center"/>
    </xf>
    <xf numFmtId="164" fontId="9" fillId="37" borderId="0" xfId="7" applyNumberFormat="1" applyFont="1" applyFill="1" applyBorder="1"/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0" xfId="0" applyNumberFormat="1" applyFont="1"/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left" wrapText="1"/>
    </xf>
    <xf numFmtId="0" fontId="2" fillId="0" borderId="92" xfId="0" applyFont="1" applyBorder="1" applyAlignment="1">
      <alignment horizontal="left" wrapText="1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164" fontId="2" fillId="0" borderId="0" xfId="7" applyNumberFormat="1" applyFont="1"/>
    <xf numFmtId="164" fontId="84" fillId="0" borderId="0" xfId="7" applyNumberFormat="1" applyFont="1"/>
    <xf numFmtId="164" fontId="2" fillId="0" borderId="0" xfId="7" applyNumberFormat="1" applyFont="1" applyBorder="1"/>
    <xf numFmtId="164" fontId="84" fillId="0" borderId="0" xfId="7" applyNumberFormat="1" applyFont="1" applyBorder="1"/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6" fillId="0" borderId="0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>
      <alignment horizontal="center" vertical="center" wrapText="1"/>
    </xf>
    <xf numFmtId="164" fontId="2" fillId="0" borderId="22" xfId="7" applyNumberFormat="1" applyFont="1" applyFill="1" applyBorder="1" applyAlignment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22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5</xdr:row>
      <xdr:rowOff>0</xdr:rowOff>
    </xdr:from>
    <xdr:to>
      <xdr:col>1</xdr:col>
      <xdr:colOff>6338207</xdr:colOff>
      <xdr:row>6</xdr:row>
      <xdr:rowOff>390525</xdr:rowOff>
    </xdr:to>
    <xdr:cxnSp macro="">
      <xdr:nvCxnSpPr>
        <xdr:cNvPr id="4" name="Straight Connector 3"/>
        <xdr:cNvCxnSpPr/>
      </xdr:nvCxnSpPr>
      <xdr:spPr>
        <a:xfrm>
          <a:off x="721178" y="993321"/>
          <a:ext cx="6324600" cy="164238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21" sqref="C21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76"/>
      <c r="B1" s="218" t="s">
        <v>345</v>
      </c>
      <c r="C1" s="176"/>
    </row>
    <row r="2" spans="1:3">
      <c r="A2" s="219">
        <v>1</v>
      </c>
      <c r="B2" s="367" t="s">
        <v>346</v>
      </c>
      <c r="C2" s="89" t="s">
        <v>517</v>
      </c>
    </row>
    <row r="3" spans="1:3">
      <c r="A3" s="219">
        <v>2</v>
      </c>
      <c r="B3" s="368" t="s">
        <v>342</v>
      </c>
      <c r="C3" s="89" t="s">
        <v>503</v>
      </c>
    </row>
    <row r="4" spans="1:3">
      <c r="A4" s="219">
        <v>3</v>
      </c>
      <c r="B4" s="369" t="s">
        <v>347</v>
      </c>
      <c r="C4" s="89" t="s">
        <v>507</v>
      </c>
    </row>
    <row r="5" spans="1:3">
      <c r="A5" s="220">
        <v>4</v>
      </c>
      <c r="B5" s="370" t="s">
        <v>343</v>
      </c>
      <c r="C5" s="89" t="s">
        <v>518</v>
      </c>
    </row>
    <row r="6" spans="1:3" s="221" customFormat="1" ht="45.75" customHeight="1">
      <c r="A6" s="513" t="s">
        <v>421</v>
      </c>
      <c r="B6" s="514"/>
      <c r="C6" s="514"/>
    </row>
    <row r="7" spans="1:3" ht="15">
      <c r="A7" s="222" t="s">
        <v>29</v>
      </c>
      <c r="B7" s="218" t="s">
        <v>344</v>
      </c>
    </row>
    <row r="8" spans="1:3">
      <c r="A8" s="176">
        <v>1</v>
      </c>
      <c r="B8" s="267" t="s">
        <v>20</v>
      </c>
    </row>
    <row r="9" spans="1:3">
      <c r="A9" s="176">
        <v>2</v>
      </c>
      <c r="B9" s="268" t="s">
        <v>21</v>
      </c>
    </row>
    <row r="10" spans="1:3">
      <c r="A10" s="176">
        <v>3</v>
      </c>
      <c r="B10" s="268" t="s">
        <v>22</v>
      </c>
    </row>
    <row r="11" spans="1:3">
      <c r="A11" s="176">
        <v>4</v>
      </c>
      <c r="B11" s="268" t="s">
        <v>23</v>
      </c>
      <c r="C11" s="94"/>
    </row>
    <row r="12" spans="1:3">
      <c r="A12" s="176">
        <v>5</v>
      </c>
      <c r="B12" s="268" t="s">
        <v>24</v>
      </c>
    </row>
    <row r="13" spans="1:3">
      <c r="A13" s="176">
        <v>6</v>
      </c>
      <c r="B13" s="269" t="s">
        <v>354</v>
      </c>
    </row>
    <row r="14" spans="1:3">
      <c r="A14" s="176">
        <v>7</v>
      </c>
      <c r="B14" s="268" t="s">
        <v>348</v>
      </c>
    </row>
    <row r="15" spans="1:3">
      <c r="A15" s="176">
        <v>8</v>
      </c>
      <c r="B15" s="268" t="s">
        <v>349</v>
      </c>
    </row>
    <row r="16" spans="1:3">
      <c r="A16" s="176">
        <v>9</v>
      </c>
      <c r="B16" s="268" t="s">
        <v>25</v>
      </c>
    </row>
    <row r="17" spans="1:2">
      <c r="A17" s="366" t="s">
        <v>420</v>
      </c>
      <c r="B17" s="365" t="s">
        <v>407</v>
      </c>
    </row>
    <row r="18" spans="1:2">
      <c r="A18" s="176">
        <v>10</v>
      </c>
      <c r="B18" s="268" t="s">
        <v>26</v>
      </c>
    </row>
    <row r="19" spans="1:2">
      <c r="A19" s="176">
        <v>11</v>
      </c>
      <c r="B19" s="269" t="s">
        <v>350</v>
      </c>
    </row>
    <row r="20" spans="1:2">
      <c r="A20" s="176">
        <v>12</v>
      </c>
      <c r="B20" s="269" t="s">
        <v>27</v>
      </c>
    </row>
    <row r="21" spans="1:2">
      <c r="A21" s="423">
        <v>13</v>
      </c>
      <c r="B21" s="424" t="s">
        <v>351</v>
      </c>
    </row>
    <row r="22" spans="1:2">
      <c r="A22" s="423">
        <v>14</v>
      </c>
      <c r="B22" s="425" t="s">
        <v>378</v>
      </c>
    </row>
    <row r="23" spans="1:2">
      <c r="A23" s="426">
        <v>15</v>
      </c>
      <c r="B23" s="427" t="s">
        <v>28</v>
      </c>
    </row>
    <row r="24" spans="1:2">
      <c r="A24" s="426">
        <v>15.1</v>
      </c>
      <c r="B24" s="428" t="s">
        <v>434</v>
      </c>
    </row>
    <row r="25" spans="1:2">
      <c r="A25" s="97"/>
      <c r="B25" s="15"/>
    </row>
    <row r="26" spans="1:2">
      <c r="A26" s="97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H28" sqref="H28"/>
    </sheetView>
  </sheetViews>
  <sheetFormatPr defaultColWidth="9.140625" defaultRowHeight="12.75"/>
  <cols>
    <col min="1" max="1" width="9.5703125" style="97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"BasisBank"</v>
      </c>
    </row>
    <row r="2" spans="1:3" s="84" customFormat="1" ht="15.75" customHeight="1">
      <c r="A2" s="84" t="s">
        <v>31</v>
      </c>
      <c r="B2" s="486">
        <v>44104</v>
      </c>
    </row>
    <row r="3" spans="1:3" s="84" customFormat="1" ht="15.75" customHeight="1"/>
    <row r="4" spans="1:3" ht="13.5" thickBot="1">
      <c r="A4" s="97" t="s">
        <v>247</v>
      </c>
      <c r="B4" s="157" t="s">
        <v>246</v>
      </c>
    </row>
    <row r="5" spans="1:3">
      <c r="A5" s="98" t="s">
        <v>6</v>
      </c>
      <c r="B5" s="99"/>
      <c r="C5" s="100" t="s">
        <v>73</v>
      </c>
    </row>
    <row r="6" spans="1:3">
      <c r="A6" s="101">
        <v>1</v>
      </c>
      <c r="B6" s="102" t="s">
        <v>245</v>
      </c>
      <c r="C6" s="465">
        <v>239454015.47999999</v>
      </c>
    </row>
    <row r="7" spans="1:3">
      <c r="A7" s="101">
        <v>2</v>
      </c>
      <c r="B7" s="103" t="s">
        <v>244</v>
      </c>
      <c r="C7" s="466">
        <v>16181147</v>
      </c>
    </row>
    <row r="8" spans="1:3">
      <c r="A8" s="101">
        <v>3</v>
      </c>
      <c r="B8" s="104" t="s">
        <v>243</v>
      </c>
      <c r="C8" s="466">
        <v>76412652.799999997</v>
      </c>
    </row>
    <row r="9" spans="1:3">
      <c r="A9" s="101">
        <v>4</v>
      </c>
      <c r="B9" s="104" t="s">
        <v>242</v>
      </c>
      <c r="C9" s="466">
        <v>0</v>
      </c>
    </row>
    <row r="10" spans="1:3">
      <c r="A10" s="101">
        <v>5</v>
      </c>
      <c r="B10" s="104" t="s">
        <v>241</v>
      </c>
      <c r="C10" s="466">
        <v>147972979.21000001</v>
      </c>
    </row>
    <row r="11" spans="1:3">
      <c r="A11" s="101">
        <v>6</v>
      </c>
      <c r="B11" s="105" t="s">
        <v>240</v>
      </c>
      <c r="C11" s="466">
        <v>-1112763.53</v>
      </c>
    </row>
    <row r="12" spans="1:3" s="73" customFormat="1">
      <c r="A12" s="101">
        <v>7</v>
      </c>
      <c r="B12" s="102" t="s">
        <v>239</v>
      </c>
      <c r="C12" s="467">
        <v>14304695.390000001</v>
      </c>
    </row>
    <row r="13" spans="1:3" s="73" customFormat="1">
      <c r="A13" s="101">
        <v>8</v>
      </c>
      <c r="B13" s="106" t="s">
        <v>238</v>
      </c>
      <c r="C13" s="468">
        <v>9513350.1799999997</v>
      </c>
    </row>
    <row r="14" spans="1:3" s="73" customFormat="1" ht="25.5">
      <c r="A14" s="101">
        <v>9</v>
      </c>
      <c r="B14" s="107" t="s">
        <v>237</v>
      </c>
      <c r="C14" s="468">
        <v>0</v>
      </c>
    </row>
    <row r="15" spans="1:3" s="73" customFormat="1">
      <c r="A15" s="101">
        <v>10</v>
      </c>
      <c r="B15" s="108" t="s">
        <v>236</v>
      </c>
      <c r="C15" s="468">
        <v>2946145.21</v>
      </c>
    </row>
    <row r="16" spans="1:3" s="73" customFormat="1">
      <c r="A16" s="101">
        <v>11</v>
      </c>
      <c r="B16" s="109" t="s">
        <v>235</v>
      </c>
      <c r="C16" s="468">
        <v>0</v>
      </c>
    </row>
    <row r="17" spans="1:3" s="73" customFormat="1">
      <c r="A17" s="101">
        <v>12</v>
      </c>
      <c r="B17" s="108" t="s">
        <v>234</v>
      </c>
      <c r="C17" s="468">
        <v>0</v>
      </c>
    </row>
    <row r="18" spans="1:3" s="73" customFormat="1">
      <c r="A18" s="101">
        <v>13</v>
      </c>
      <c r="B18" s="108" t="s">
        <v>233</v>
      </c>
      <c r="C18" s="468">
        <v>0</v>
      </c>
    </row>
    <row r="19" spans="1:3" s="73" customFormat="1">
      <c r="A19" s="101">
        <v>14</v>
      </c>
      <c r="B19" s="108" t="s">
        <v>232</v>
      </c>
      <c r="C19" s="468">
        <v>0</v>
      </c>
    </row>
    <row r="20" spans="1:3" s="73" customFormat="1">
      <c r="A20" s="101">
        <v>15</v>
      </c>
      <c r="B20" s="108" t="s">
        <v>231</v>
      </c>
      <c r="C20" s="468">
        <v>1845200</v>
      </c>
    </row>
    <row r="21" spans="1:3" s="73" customFormat="1" ht="25.5">
      <c r="A21" s="101">
        <v>16</v>
      </c>
      <c r="B21" s="107" t="s">
        <v>230</v>
      </c>
      <c r="C21" s="468">
        <v>0</v>
      </c>
    </row>
    <row r="22" spans="1:3" s="73" customFormat="1">
      <c r="A22" s="101">
        <v>17</v>
      </c>
      <c r="B22" s="110" t="s">
        <v>229</v>
      </c>
      <c r="C22" s="468">
        <v>0</v>
      </c>
    </row>
    <row r="23" spans="1:3" s="73" customFormat="1">
      <c r="A23" s="101">
        <v>18</v>
      </c>
      <c r="B23" s="107" t="s">
        <v>228</v>
      </c>
      <c r="C23" s="468">
        <v>0</v>
      </c>
    </row>
    <row r="24" spans="1:3" s="73" customFormat="1" ht="25.5">
      <c r="A24" s="101">
        <v>19</v>
      </c>
      <c r="B24" s="107" t="s">
        <v>205</v>
      </c>
      <c r="C24" s="468">
        <v>0</v>
      </c>
    </row>
    <row r="25" spans="1:3" s="73" customFormat="1">
      <c r="A25" s="101">
        <v>20</v>
      </c>
      <c r="B25" s="111" t="s">
        <v>227</v>
      </c>
      <c r="C25" s="468">
        <v>0</v>
      </c>
    </row>
    <row r="26" spans="1:3" s="73" customFormat="1">
      <c r="A26" s="101">
        <v>21</v>
      </c>
      <c r="B26" s="111" t="s">
        <v>226</v>
      </c>
      <c r="C26" s="468">
        <v>0</v>
      </c>
    </row>
    <row r="27" spans="1:3" s="73" customFormat="1">
      <c r="A27" s="101">
        <v>22</v>
      </c>
      <c r="B27" s="111" t="s">
        <v>225</v>
      </c>
      <c r="C27" s="468">
        <v>0</v>
      </c>
    </row>
    <row r="28" spans="1:3" s="73" customFormat="1">
      <c r="A28" s="101">
        <v>23</v>
      </c>
      <c r="B28" s="112" t="s">
        <v>224</v>
      </c>
      <c r="C28" s="467">
        <v>225149320.08999997</v>
      </c>
    </row>
    <row r="29" spans="1:3" s="73" customFormat="1">
      <c r="A29" s="113"/>
      <c r="B29" s="114"/>
      <c r="C29" s="468"/>
    </row>
    <row r="30" spans="1:3" s="73" customFormat="1">
      <c r="A30" s="113">
        <v>24</v>
      </c>
      <c r="B30" s="112" t="s">
        <v>223</v>
      </c>
      <c r="C30" s="467">
        <v>0</v>
      </c>
    </row>
    <row r="31" spans="1:3" s="73" customFormat="1">
      <c r="A31" s="113">
        <v>25</v>
      </c>
      <c r="B31" s="104" t="s">
        <v>222</v>
      </c>
      <c r="C31" s="469">
        <v>0</v>
      </c>
    </row>
    <row r="32" spans="1:3" s="73" customFormat="1">
      <c r="A32" s="113">
        <v>26</v>
      </c>
      <c r="B32" s="115" t="s">
        <v>303</v>
      </c>
      <c r="C32" s="468"/>
    </row>
    <row r="33" spans="1:3" s="73" customFormat="1">
      <c r="A33" s="113">
        <v>27</v>
      </c>
      <c r="B33" s="115" t="s">
        <v>221</v>
      </c>
      <c r="C33" s="468"/>
    </row>
    <row r="34" spans="1:3" s="73" customFormat="1">
      <c r="A34" s="113">
        <v>28</v>
      </c>
      <c r="B34" s="104" t="s">
        <v>220</v>
      </c>
      <c r="C34" s="468"/>
    </row>
    <row r="35" spans="1:3" s="73" customFormat="1">
      <c r="A35" s="113">
        <v>29</v>
      </c>
      <c r="B35" s="112" t="s">
        <v>219</v>
      </c>
      <c r="C35" s="467">
        <v>0</v>
      </c>
    </row>
    <row r="36" spans="1:3" s="73" customFormat="1">
      <c r="A36" s="113">
        <v>30</v>
      </c>
      <c r="B36" s="107" t="s">
        <v>218</v>
      </c>
      <c r="C36" s="468"/>
    </row>
    <row r="37" spans="1:3" s="73" customFormat="1">
      <c r="A37" s="113">
        <v>31</v>
      </c>
      <c r="B37" s="108" t="s">
        <v>217</v>
      </c>
      <c r="C37" s="468"/>
    </row>
    <row r="38" spans="1:3" s="73" customFormat="1" ht="25.5">
      <c r="A38" s="113">
        <v>32</v>
      </c>
      <c r="B38" s="107" t="s">
        <v>216</v>
      </c>
      <c r="C38" s="468"/>
    </row>
    <row r="39" spans="1:3" s="73" customFormat="1" ht="25.5">
      <c r="A39" s="113">
        <v>33</v>
      </c>
      <c r="B39" s="107" t="s">
        <v>205</v>
      </c>
      <c r="C39" s="468"/>
    </row>
    <row r="40" spans="1:3" s="73" customFormat="1">
      <c r="A40" s="113">
        <v>34</v>
      </c>
      <c r="B40" s="111" t="s">
        <v>215</v>
      </c>
      <c r="C40" s="468"/>
    </row>
    <row r="41" spans="1:3" s="73" customFormat="1">
      <c r="A41" s="113">
        <v>35</v>
      </c>
      <c r="B41" s="112" t="s">
        <v>214</v>
      </c>
      <c r="C41" s="467">
        <v>0</v>
      </c>
    </row>
    <row r="42" spans="1:3" s="73" customFormat="1">
      <c r="A42" s="113"/>
      <c r="B42" s="114"/>
      <c r="C42" s="468"/>
    </row>
    <row r="43" spans="1:3" s="73" customFormat="1">
      <c r="A43" s="113">
        <v>36</v>
      </c>
      <c r="B43" s="116" t="s">
        <v>213</v>
      </c>
      <c r="C43" s="467">
        <v>33180806.9364971</v>
      </c>
    </row>
    <row r="44" spans="1:3" s="73" customFormat="1">
      <c r="A44" s="113">
        <v>37</v>
      </c>
      <c r="B44" s="104" t="s">
        <v>212</v>
      </c>
      <c r="C44" s="468">
        <v>16110220</v>
      </c>
    </row>
    <row r="45" spans="1:3" s="73" customFormat="1">
      <c r="A45" s="113">
        <v>38</v>
      </c>
      <c r="B45" s="104" t="s">
        <v>211</v>
      </c>
      <c r="C45" s="468">
        <v>0</v>
      </c>
    </row>
    <row r="46" spans="1:3" s="73" customFormat="1">
      <c r="A46" s="113">
        <v>39</v>
      </c>
      <c r="B46" s="104" t="s">
        <v>210</v>
      </c>
      <c r="C46" s="468">
        <v>17070586.9364971</v>
      </c>
    </row>
    <row r="47" spans="1:3" s="73" customFormat="1">
      <c r="A47" s="113">
        <v>40</v>
      </c>
      <c r="B47" s="116" t="s">
        <v>209</v>
      </c>
      <c r="C47" s="467">
        <v>0</v>
      </c>
    </row>
    <row r="48" spans="1:3" s="73" customFormat="1">
      <c r="A48" s="113">
        <v>41</v>
      </c>
      <c r="B48" s="107" t="s">
        <v>208</v>
      </c>
      <c r="C48" s="468"/>
    </row>
    <row r="49" spans="1:3" s="73" customFormat="1">
      <c r="A49" s="113">
        <v>42</v>
      </c>
      <c r="B49" s="108" t="s">
        <v>207</v>
      </c>
      <c r="C49" s="468"/>
    </row>
    <row r="50" spans="1:3" s="73" customFormat="1">
      <c r="A50" s="113">
        <v>43</v>
      </c>
      <c r="B50" s="107" t="s">
        <v>206</v>
      </c>
      <c r="C50" s="468"/>
    </row>
    <row r="51" spans="1:3" s="73" customFormat="1" ht="25.5">
      <c r="A51" s="113">
        <v>44</v>
      </c>
      <c r="B51" s="107" t="s">
        <v>205</v>
      </c>
      <c r="C51" s="468"/>
    </row>
    <row r="52" spans="1:3" s="73" customFormat="1" ht="13.5" thickBot="1">
      <c r="A52" s="117">
        <v>45</v>
      </c>
      <c r="B52" s="118" t="s">
        <v>204</v>
      </c>
      <c r="C52" s="470">
        <v>33180806.9364971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B2" sqref="B2"/>
    </sheetView>
  </sheetViews>
  <sheetFormatPr defaultColWidth="9.140625" defaultRowHeight="12.75"/>
  <cols>
    <col min="1" max="1" width="9.42578125" style="283" bestFit="1" customWidth="1"/>
    <col min="2" max="2" width="59" style="283" customWidth="1"/>
    <col min="3" max="3" width="16.7109375" style="283" bestFit="1" customWidth="1"/>
    <col min="4" max="4" width="14.28515625" style="283" bestFit="1" customWidth="1"/>
    <col min="5" max="16384" width="9.140625" style="283"/>
  </cols>
  <sheetData>
    <row r="1" spans="1:4" ht="15">
      <c r="A1" s="346" t="s">
        <v>30</v>
      </c>
      <c r="B1" s="347" t="str">
        <f>'Info '!C2</f>
        <v>JSC "BasisBank"</v>
      </c>
    </row>
    <row r="2" spans="1:4" s="250" customFormat="1" ht="15.75" customHeight="1">
      <c r="A2" s="250" t="s">
        <v>31</v>
      </c>
      <c r="B2" s="486">
        <v>44104</v>
      </c>
    </row>
    <row r="3" spans="1:4" s="250" customFormat="1" ht="15.75" customHeight="1"/>
    <row r="4" spans="1:4" ht="13.5" thickBot="1">
      <c r="A4" s="308" t="s">
        <v>406</v>
      </c>
      <c r="B4" s="355" t="s">
        <v>407</v>
      </c>
    </row>
    <row r="5" spans="1:4" s="356" customFormat="1" ht="12.75" customHeight="1">
      <c r="A5" s="421"/>
      <c r="B5" s="422" t="s">
        <v>410</v>
      </c>
      <c r="C5" s="348" t="s">
        <v>408</v>
      </c>
      <c r="D5" s="349" t="s">
        <v>409</v>
      </c>
    </row>
    <row r="6" spans="1:4" s="357" customFormat="1">
      <c r="A6" s="350">
        <v>1</v>
      </c>
      <c r="B6" s="417" t="s">
        <v>411</v>
      </c>
      <c r="C6" s="417"/>
      <c r="D6" s="351"/>
    </row>
    <row r="7" spans="1:4" s="357" customFormat="1">
      <c r="A7" s="352" t="s">
        <v>397</v>
      </c>
      <c r="B7" s="418" t="s">
        <v>412</v>
      </c>
      <c r="C7" s="410">
        <v>4.4999999999999998E-2</v>
      </c>
      <c r="D7" s="471">
        <v>67189386.480545625</v>
      </c>
    </row>
    <row r="8" spans="1:4" s="357" customFormat="1">
      <c r="A8" s="352" t="s">
        <v>398</v>
      </c>
      <c r="B8" s="418" t="s">
        <v>413</v>
      </c>
      <c r="C8" s="411">
        <v>0.06</v>
      </c>
      <c r="D8" s="471">
        <v>89585848.640727505</v>
      </c>
    </row>
    <row r="9" spans="1:4" s="357" customFormat="1">
      <c r="A9" s="352" t="s">
        <v>399</v>
      </c>
      <c r="B9" s="418" t="s">
        <v>414</v>
      </c>
      <c r="C9" s="411">
        <v>0.08</v>
      </c>
      <c r="D9" s="471">
        <v>119447798.18763669</v>
      </c>
    </row>
    <row r="10" spans="1:4" s="357" customFormat="1">
      <c r="A10" s="350" t="s">
        <v>400</v>
      </c>
      <c r="B10" s="417" t="s">
        <v>415</v>
      </c>
      <c r="C10" s="412"/>
      <c r="D10" s="472"/>
    </row>
    <row r="11" spans="1:4" s="358" customFormat="1">
      <c r="A11" s="353" t="s">
        <v>401</v>
      </c>
      <c r="B11" s="409" t="s">
        <v>481</v>
      </c>
      <c r="C11" s="413">
        <v>0</v>
      </c>
      <c r="D11" s="471">
        <v>0</v>
      </c>
    </row>
    <row r="12" spans="1:4" s="358" customFormat="1">
      <c r="A12" s="353" t="s">
        <v>402</v>
      </c>
      <c r="B12" s="409" t="s">
        <v>416</v>
      </c>
      <c r="C12" s="413">
        <v>0</v>
      </c>
      <c r="D12" s="471">
        <v>0</v>
      </c>
    </row>
    <row r="13" spans="1:4" s="358" customFormat="1">
      <c r="A13" s="353" t="s">
        <v>403</v>
      </c>
      <c r="B13" s="409" t="s">
        <v>417</v>
      </c>
      <c r="C13" s="413"/>
      <c r="D13" s="471">
        <v>0</v>
      </c>
    </row>
    <row r="14" spans="1:4" s="358" customFormat="1">
      <c r="A14" s="350" t="s">
        <v>404</v>
      </c>
      <c r="B14" s="417" t="s">
        <v>478</v>
      </c>
      <c r="C14" s="414"/>
      <c r="D14" s="472"/>
    </row>
    <row r="15" spans="1:4" s="358" customFormat="1">
      <c r="A15" s="353">
        <v>3.1</v>
      </c>
      <c r="B15" s="409" t="s">
        <v>422</v>
      </c>
      <c r="C15" s="413">
        <v>9.3373367324748255E-3</v>
      </c>
      <c r="D15" s="471">
        <v>13941553.920383248</v>
      </c>
    </row>
    <row r="16" spans="1:4" s="358" customFormat="1">
      <c r="A16" s="353">
        <v>3.2</v>
      </c>
      <c r="B16" s="409" t="s">
        <v>423</v>
      </c>
      <c r="C16" s="413">
        <v>1.2473458879324877E-2</v>
      </c>
      <c r="D16" s="471">
        <v>18624089.986492284</v>
      </c>
    </row>
    <row r="17" spans="1:6" s="357" customFormat="1">
      <c r="A17" s="353">
        <v>3.3</v>
      </c>
      <c r="B17" s="409" t="s">
        <v>424</v>
      </c>
      <c r="C17" s="413">
        <v>4.2834124675910162E-2</v>
      </c>
      <c r="D17" s="471">
        <v>63955523.497902319</v>
      </c>
    </row>
    <row r="18" spans="1:6" s="356" customFormat="1" ht="12.75" customHeight="1">
      <c r="A18" s="419"/>
      <c r="B18" s="420" t="s">
        <v>477</v>
      </c>
      <c r="C18" s="415" t="s">
        <v>408</v>
      </c>
      <c r="D18" s="473" t="s">
        <v>409</v>
      </c>
    </row>
    <row r="19" spans="1:6" s="357" customFormat="1">
      <c r="A19" s="354">
        <v>4</v>
      </c>
      <c r="B19" s="409" t="s">
        <v>418</v>
      </c>
      <c r="C19" s="413">
        <v>5.4337336732474824E-2</v>
      </c>
      <c r="D19" s="471">
        <v>81130940.400928885</v>
      </c>
    </row>
    <row r="20" spans="1:6" s="357" customFormat="1">
      <c r="A20" s="354">
        <v>5</v>
      </c>
      <c r="B20" s="409" t="s">
        <v>137</v>
      </c>
      <c r="C20" s="413">
        <v>7.2473458879324881E-2</v>
      </c>
      <c r="D20" s="471">
        <v>108209938.6272198</v>
      </c>
    </row>
    <row r="21" spans="1:6" s="357" customFormat="1" ht="13.5" thickBot="1">
      <c r="A21" s="359" t="s">
        <v>405</v>
      </c>
      <c r="B21" s="360" t="s">
        <v>419</v>
      </c>
      <c r="C21" s="416">
        <v>0.12283412467591016</v>
      </c>
      <c r="D21" s="474">
        <v>183403321.68553901</v>
      </c>
    </row>
    <row r="22" spans="1:6">
      <c r="F22" s="308"/>
    </row>
    <row r="23" spans="1:6" ht="51">
      <c r="B23" s="307" t="s">
        <v>480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pane xSplit="1" ySplit="5" topLeftCell="B24" activePane="bottomRight" state="frozen"/>
      <selection activeCell="B47" sqref="B47"/>
      <selection pane="topRight" activeCell="B47" sqref="B47"/>
      <selection pane="bottomLeft" activeCell="B47" sqref="B47"/>
      <selection pane="bottomRight" activeCell="B2" sqref="B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6" width="13" style="5" customWidth="1"/>
    <col min="7" max="16384" width="9.140625" style="5"/>
  </cols>
  <sheetData>
    <row r="1" spans="1:7">
      <c r="A1" s="2" t="s">
        <v>30</v>
      </c>
      <c r="B1" s="3" t="str">
        <f>'Info '!C2</f>
        <v>JSC "BasisBank"</v>
      </c>
      <c r="E1" s="4"/>
      <c r="F1" s="4"/>
    </row>
    <row r="2" spans="1:7" s="84" customFormat="1" ht="15.75" customHeight="1">
      <c r="A2" s="2" t="s">
        <v>31</v>
      </c>
      <c r="B2" s="486">
        <v>44104</v>
      </c>
    </row>
    <row r="3" spans="1:7" s="84" customFormat="1" ht="15.75" customHeight="1">
      <c r="A3" s="119"/>
    </row>
    <row r="4" spans="1:7" s="84" customFormat="1" ht="15.75" customHeight="1" thickBot="1">
      <c r="A4" s="84" t="s">
        <v>86</v>
      </c>
      <c r="B4" s="242" t="s">
        <v>287</v>
      </c>
      <c r="D4" s="48" t="s">
        <v>73</v>
      </c>
    </row>
    <row r="5" spans="1:7" ht="25.5">
      <c r="A5" s="120" t="s">
        <v>6</v>
      </c>
      <c r="B5" s="272" t="s">
        <v>341</v>
      </c>
      <c r="C5" s="121" t="s">
        <v>90</v>
      </c>
      <c r="D5" s="122" t="s">
        <v>91</v>
      </c>
    </row>
    <row r="6" spans="1:7">
      <c r="A6" s="90">
        <v>1</v>
      </c>
      <c r="B6" s="123" t="s">
        <v>35</v>
      </c>
      <c r="C6" s="124">
        <v>43975827.321700007</v>
      </c>
      <c r="D6" s="125"/>
      <c r="E6" s="126"/>
      <c r="G6" s="475"/>
    </row>
    <row r="7" spans="1:7">
      <c r="A7" s="90">
        <v>2</v>
      </c>
      <c r="B7" s="127" t="s">
        <v>36</v>
      </c>
      <c r="C7" s="128">
        <v>268735936.33889997</v>
      </c>
      <c r="D7" s="129"/>
      <c r="E7" s="126"/>
      <c r="G7" s="475"/>
    </row>
    <row r="8" spans="1:7">
      <c r="A8" s="90">
        <v>3</v>
      </c>
      <c r="B8" s="127" t="s">
        <v>37</v>
      </c>
      <c r="C8" s="128">
        <v>125419993.4822</v>
      </c>
      <c r="D8" s="129"/>
      <c r="E8" s="126"/>
      <c r="G8" s="475"/>
    </row>
    <row r="9" spans="1:7">
      <c r="A9" s="90">
        <v>4</v>
      </c>
      <c r="B9" s="127" t="s">
        <v>38</v>
      </c>
      <c r="C9" s="128">
        <v>0</v>
      </c>
      <c r="D9" s="129"/>
      <c r="E9" s="126"/>
      <c r="G9" s="475"/>
    </row>
    <row r="10" spans="1:7">
      <c r="A10" s="90">
        <v>5</v>
      </c>
      <c r="B10" s="127" t="s">
        <v>39</v>
      </c>
      <c r="C10" s="128">
        <v>227195614.91</v>
      </c>
      <c r="D10" s="129"/>
      <c r="E10" s="126"/>
      <c r="G10" s="475"/>
    </row>
    <row r="11" spans="1:7">
      <c r="A11" s="90">
        <v>6.1</v>
      </c>
      <c r="B11" s="243" t="s">
        <v>40</v>
      </c>
      <c r="C11" s="130">
        <v>1038758894.7237999</v>
      </c>
      <c r="D11" s="131"/>
      <c r="E11" s="132"/>
      <c r="G11" s="475"/>
    </row>
    <row r="12" spans="1:7">
      <c r="A12" s="90">
        <v>6.2</v>
      </c>
      <c r="B12" s="244" t="s">
        <v>41</v>
      </c>
      <c r="C12" s="130">
        <v>-63927852.005951375</v>
      </c>
      <c r="D12" s="131"/>
      <c r="E12" s="132"/>
      <c r="G12" s="475"/>
    </row>
    <row r="13" spans="1:7">
      <c r="A13" s="90" t="s">
        <v>489</v>
      </c>
      <c r="B13" s="244" t="s">
        <v>490</v>
      </c>
      <c r="C13" s="130">
        <v>16130138.301755875</v>
      </c>
      <c r="D13" s="131" t="s">
        <v>493</v>
      </c>
      <c r="E13" s="132"/>
      <c r="G13" s="475"/>
    </row>
    <row r="14" spans="1:7">
      <c r="A14" s="90" t="s">
        <v>489</v>
      </c>
      <c r="B14" s="244" t="s">
        <v>491</v>
      </c>
      <c r="C14" s="130">
        <v>15986359.7467514</v>
      </c>
      <c r="D14" s="131"/>
      <c r="E14" s="132"/>
      <c r="G14" s="475"/>
    </row>
    <row r="15" spans="1:7">
      <c r="A15" s="90">
        <v>6</v>
      </c>
      <c r="B15" s="127" t="s">
        <v>42</v>
      </c>
      <c r="C15" s="133">
        <v>974831042.71784854</v>
      </c>
      <c r="D15" s="131"/>
      <c r="E15" s="126"/>
      <c r="G15" s="475"/>
    </row>
    <row r="16" spans="1:7">
      <c r="A16" s="90">
        <v>7</v>
      </c>
      <c r="B16" s="127" t="s">
        <v>43</v>
      </c>
      <c r="C16" s="128">
        <v>15093094.607600002</v>
      </c>
      <c r="D16" s="129"/>
      <c r="E16" s="126"/>
      <c r="G16" s="475"/>
    </row>
    <row r="17" spans="1:7">
      <c r="A17" s="90">
        <v>8</v>
      </c>
      <c r="B17" s="270" t="s">
        <v>200</v>
      </c>
      <c r="C17" s="128">
        <v>17386636.486000001</v>
      </c>
      <c r="D17" s="129"/>
      <c r="E17" s="126"/>
      <c r="G17" s="475"/>
    </row>
    <row r="18" spans="1:7">
      <c r="A18" s="90">
        <v>9</v>
      </c>
      <c r="B18" s="127" t="s">
        <v>44</v>
      </c>
      <c r="C18" s="128">
        <v>17062704.219999999</v>
      </c>
      <c r="D18" s="129"/>
      <c r="E18" s="126"/>
      <c r="G18" s="475"/>
    </row>
    <row r="19" spans="1:7">
      <c r="A19" s="90">
        <v>10</v>
      </c>
      <c r="B19" s="127" t="s">
        <v>45</v>
      </c>
      <c r="C19" s="128">
        <v>32960938.57</v>
      </c>
      <c r="D19" s="129"/>
      <c r="E19" s="126"/>
      <c r="G19" s="475"/>
    </row>
    <row r="20" spans="1:7">
      <c r="A20" s="90">
        <v>10.1</v>
      </c>
      <c r="B20" s="134" t="s">
        <v>88</v>
      </c>
      <c r="C20" s="128">
        <v>2946145.21</v>
      </c>
      <c r="D20" s="129" t="s">
        <v>494</v>
      </c>
      <c r="E20" s="126"/>
      <c r="G20" s="475"/>
    </row>
    <row r="21" spans="1:7">
      <c r="A21" s="90">
        <v>11</v>
      </c>
      <c r="B21" s="127" t="s">
        <v>46</v>
      </c>
      <c r="C21" s="128">
        <v>15570414.983000001</v>
      </c>
      <c r="D21" s="129"/>
      <c r="E21" s="126"/>
      <c r="G21" s="475"/>
    </row>
    <row r="22" spans="1:7">
      <c r="A22" s="90">
        <v>11.1</v>
      </c>
      <c r="B22" s="134" t="s">
        <v>492</v>
      </c>
      <c r="C22" s="128">
        <v>1845200</v>
      </c>
      <c r="D22" s="129" t="s">
        <v>495</v>
      </c>
      <c r="E22" s="126"/>
      <c r="G22" s="475"/>
    </row>
    <row r="23" spans="1:7" ht="15">
      <c r="A23" s="90">
        <v>12</v>
      </c>
      <c r="B23" s="138" t="s">
        <v>47</v>
      </c>
      <c r="C23" s="139">
        <f>SUM(C6:C10,C15:C18,C19,C21)</f>
        <v>1738232203.6372485</v>
      </c>
      <c r="D23" s="140"/>
      <c r="E23" s="141"/>
      <c r="G23" s="475"/>
    </row>
    <row r="24" spans="1:7">
      <c r="A24" s="90">
        <v>13</v>
      </c>
      <c r="B24" s="127" t="s">
        <v>49</v>
      </c>
      <c r="C24" s="142">
        <v>77099144.460000008</v>
      </c>
      <c r="D24" s="143"/>
      <c r="E24" s="126"/>
      <c r="G24" s="475"/>
    </row>
    <row r="25" spans="1:7">
      <c r="A25" s="90">
        <v>14</v>
      </c>
      <c r="B25" s="127" t="s">
        <v>50</v>
      </c>
      <c r="C25" s="128">
        <v>189069137.3628</v>
      </c>
      <c r="D25" s="129"/>
      <c r="E25" s="126"/>
      <c r="G25" s="475"/>
    </row>
    <row r="26" spans="1:7">
      <c r="A26" s="90">
        <v>15</v>
      </c>
      <c r="B26" s="127" t="s">
        <v>51</v>
      </c>
      <c r="C26" s="128">
        <v>202519164.42979997</v>
      </c>
      <c r="D26" s="129"/>
      <c r="E26" s="126"/>
      <c r="G26" s="475"/>
    </row>
    <row r="27" spans="1:7">
      <c r="A27" s="90">
        <v>16</v>
      </c>
      <c r="B27" s="127" t="s">
        <v>52</v>
      </c>
      <c r="C27" s="128">
        <v>379712239.70859998</v>
      </c>
      <c r="D27" s="129"/>
      <c r="E27" s="126"/>
      <c r="G27" s="475"/>
    </row>
    <row r="28" spans="1:7">
      <c r="A28" s="90">
        <v>17</v>
      </c>
      <c r="B28" s="127" t="s">
        <v>53</v>
      </c>
      <c r="C28" s="128">
        <v>0</v>
      </c>
      <c r="D28" s="129"/>
      <c r="E28" s="126"/>
      <c r="G28" s="475"/>
    </row>
    <row r="29" spans="1:7">
      <c r="A29" s="90">
        <v>18</v>
      </c>
      <c r="B29" s="127" t="s">
        <v>54</v>
      </c>
      <c r="C29" s="128">
        <v>602824176.77429998</v>
      </c>
      <c r="D29" s="129"/>
      <c r="E29" s="126"/>
      <c r="G29" s="475"/>
    </row>
    <row r="30" spans="1:7">
      <c r="A30" s="90">
        <v>19</v>
      </c>
      <c r="B30" s="127" t="s">
        <v>55</v>
      </c>
      <c r="C30" s="128">
        <v>11487492.419100001</v>
      </c>
      <c r="D30" s="129"/>
      <c r="E30" s="126"/>
      <c r="G30" s="475"/>
    </row>
    <row r="31" spans="1:7">
      <c r="A31" s="90">
        <v>20</v>
      </c>
      <c r="B31" s="127" t="s">
        <v>56</v>
      </c>
      <c r="C31" s="128">
        <v>19956607.273699999</v>
      </c>
      <c r="D31" s="129"/>
      <c r="E31" s="126"/>
      <c r="G31" s="475"/>
    </row>
    <row r="32" spans="1:7">
      <c r="A32" s="90">
        <v>21</v>
      </c>
      <c r="B32" s="135" t="s">
        <v>57</v>
      </c>
      <c r="C32" s="136">
        <v>16110220</v>
      </c>
      <c r="D32" s="137"/>
      <c r="E32" s="126"/>
      <c r="G32" s="475"/>
    </row>
    <row r="33" spans="1:7">
      <c r="A33" s="90">
        <v>21.1</v>
      </c>
      <c r="B33" s="144" t="s">
        <v>89</v>
      </c>
      <c r="C33" s="145">
        <v>16110220</v>
      </c>
      <c r="D33" s="146" t="s">
        <v>496</v>
      </c>
      <c r="E33" s="126"/>
      <c r="G33" s="475"/>
    </row>
    <row r="34" spans="1:7" ht="15">
      <c r="A34" s="90">
        <v>22</v>
      </c>
      <c r="B34" s="138" t="s">
        <v>58</v>
      </c>
      <c r="C34" s="139">
        <f>SUM(C24:C32)</f>
        <v>1498778182.4282999</v>
      </c>
      <c r="D34" s="140"/>
      <c r="E34" s="141"/>
      <c r="G34" s="475"/>
    </row>
    <row r="35" spans="1:7">
      <c r="A35" s="90">
        <v>23</v>
      </c>
      <c r="B35" s="135" t="s">
        <v>60</v>
      </c>
      <c r="C35" s="128">
        <v>16181147</v>
      </c>
      <c r="D35" s="129" t="s">
        <v>497</v>
      </c>
      <c r="E35" s="126"/>
      <c r="G35" s="475"/>
    </row>
    <row r="36" spans="1:7">
      <c r="A36" s="90">
        <v>24</v>
      </c>
      <c r="B36" s="135" t="s">
        <v>61</v>
      </c>
      <c r="C36" s="128">
        <v>0</v>
      </c>
      <c r="D36" s="129"/>
      <c r="E36" s="126"/>
      <c r="G36" s="475"/>
    </row>
    <row r="37" spans="1:7">
      <c r="A37" s="90">
        <v>25</v>
      </c>
      <c r="B37" s="135" t="s">
        <v>62</v>
      </c>
      <c r="C37" s="128">
        <v>0</v>
      </c>
      <c r="D37" s="129"/>
      <c r="E37" s="126"/>
      <c r="G37" s="475"/>
    </row>
    <row r="38" spans="1:7">
      <c r="A38" s="90">
        <v>26</v>
      </c>
      <c r="B38" s="135" t="s">
        <v>63</v>
      </c>
      <c r="C38" s="128">
        <v>76412652.799999997</v>
      </c>
      <c r="D38" s="129" t="s">
        <v>498</v>
      </c>
      <c r="E38" s="126"/>
      <c r="G38" s="475"/>
    </row>
    <row r="39" spans="1:7">
      <c r="A39" s="90">
        <v>27</v>
      </c>
      <c r="B39" s="135" t="s">
        <v>64</v>
      </c>
      <c r="C39" s="128">
        <v>138459629.03</v>
      </c>
      <c r="D39" s="129" t="s">
        <v>499</v>
      </c>
      <c r="E39" s="126"/>
      <c r="G39" s="475"/>
    </row>
    <row r="40" spans="1:7">
      <c r="A40" s="90">
        <v>28</v>
      </c>
      <c r="B40" s="135" t="s">
        <v>65</v>
      </c>
      <c r="C40" s="128">
        <v>-1112757.5124999955</v>
      </c>
      <c r="D40" s="129" t="s">
        <v>500</v>
      </c>
      <c r="E40" s="126"/>
      <c r="G40" s="475"/>
    </row>
    <row r="41" spans="1:7">
      <c r="A41" s="90">
        <v>29</v>
      </c>
      <c r="B41" s="135" t="s">
        <v>66</v>
      </c>
      <c r="C41" s="128">
        <v>9513350.1799999997</v>
      </c>
      <c r="D41" s="129" t="s">
        <v>501</v>
      </c>
      <c r="E41" s="126"/>
      <c r="G41" s="475"/>
    </row>
    <row r="42" spans="1:7" ht="15.75" thickBot="1">
      <c r="A42" s="147">
        <v>30</v>
      </c>
      <c r="B42" s="148" t="s">
        <v>268</v>
      </c>
      <c r="C42" s="149">
        <f>SUM(C35:C41)</f>
        <v>239454021.4975</v>
      </c>
      <c r="D42" s="150"/>
      <c r="E42" s="141"/>
      <c r="G42" s="47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I36" sqref="I36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34.85546875" style="46" customWidth="1"/>
    <col min="20" max="16384" width="9.140625" style="46"/>
  </cols>
  <sheetData>
    <row r="1" spans="1:19">
      <c r="A1" s="2" t="s">
        <v>30</v>
      </c>
      <c r="B1" s="4" t="str">
        <f>'Info '!C2</f>
        <v>JSC "BasisBank"</v>
      </c>
    </row>
    <row r="2" spans="1:19">
      <c r="A2" s="2" t="s">
        <v>31</v>
      </c>
      <c r="B2" s="486">
        <v>44104</v>
      </c>
    </row>
    <row r="4" spans="1:19" ht="26.25" thickBot="1">
      <c r="A4" s="4" t="s">
        <v>250</v>
      </c>
      <c r="B4" s="294" t="s">
        <v>376</v>
      </c>
    </row>
    <row r="5" spans="1:19" s="280" customFormat="1">
      <c r="A5" s="275"/>
      <c r="B5" s="276"/>
      <c r="C5" s="277" t="s">
        <v>0</v>
      </c>
      <c r="D5" s="277" t="s">
        <v>1</v>
      </c>
      <c r="E5" s="277" t="s">
        <v>2</v>
      </c>
      <c r="F5" s="277" t="s">
        <v>3</v>
      </c>
      <c r="G5" s="277" t="s">
        <v>4</v>
      </c>
      <c r="H5" s="277" t="s">
        <v>5</v>
      </c>
      <c r="I5" s="277" t="s">
        <v>8</v>
      </c>
      <c r="J5" s="277" t="s">
        <v>9</v>
      </c>
      <c r="K5" s="277" t="s">
        <v>10</v>
      </c>
      <c r="L5" s="277" t="s">
        <v>11</v>
      </c>
      <c r="M5" s="277" t="s">
        <v>12</v>
      </c>
      <c r="N5" s="277" t="s">
        <v>13</v>
      </c>
      <c r="O5" s="277" t="s">
        <v>359</v>
      </c>
      <c r="P5" s="277" t="s">
        <v>360</v>
      </c>
      <c r="Q5" s="277" t="s">
        <v>361</v>
      </c>
      <c r="R5" s="278" t="s">
        <v>362</v>
      </c>
      <c r="S5" s="279" t="s">
        <v>363</v>
      </c>
    </row>
    <row r="6" spans="1:19" s="280" customFormat="1" ht="99" customHeight="1">
      <c r="A6" s="281"/>
      <c r="B6" s="545" t="s">
        <v>364</v>
      </c>
      <c r="C6" s="541">
        <v>0</v>
      </c>
      <c r="D6" s="542"/>
      <c r="E6" s="541">
        <v>0.2</v>
      </c>
      <c r="F6" s="542"/>
      <c r="G6" s="541">
        <v>0.35</v>
      </c>
      <c r="H6" s="542"/>
      <c r="I6" s="541">
        <v>0.5</v>
      </c>
      <c r="J6" s="542"/>
      <c r="K6" s="541">
        <v>0.75</v>
      </c>
      <c r="L6" s="542"/>
      <c r="M6" s="541">
        <v>1</v>
      </c>
      <c r="N6" s="542"/>
      <c r="O6" s="541">
        <v>1.5</v>
      </c>
      <c r="P6" s="542"/>
      <c r="Q6" s="541">
        <v>2.5</v>
      </c>
      <c r="R6" s="542"/>
      <c r="S6" s="543" t="s">
        <v>249</v>
      </c>
    </row>
    <row r="7" spans="1:19" s="280" customFormat="1" ht="30.75" customHeight="1">
      <c r="A7" s="281"/>
      <c r="B7" s="546"/>
      <c r="C7" s="271" t="s">
        <v>252</v>
      </c>
      <c r="D7" s="271" t="s">
        <v>251</v>
      </c>
      <c r="E7" s="271" t="s">
        <v>252</v>
      </c>
      <c r="F7" s="271" t="s">
        <v>251</v>
      </c>
      <c r="G7" s="271" t="s">
        <v>252</v>
      </c>
      <c r="H7" s="271" t="s">
        <v>251</v>
      </c>
      <c r="I7" s="271" t="s">
        <v>252</v>
      </c>
      <c r="J7" s="271" t="s">
        <v>251</v>
      </c>
      <c r="K7" s="271" t="s">
        <v>252</v>
      </c>
      <c r="L7" s="271" t="s">
        <v>251</v>
      </c>
      <c r="M7" s="271" t="s">
        <v>252</v>
      </c>
      <c r="N7" s="271" t="s">
        <v>251</v>
      </c>
      <c r="O7" s="271" t="s">
        <v>252</v>
      </c>
      <c r="P7" s="271" t="s">
        <v>251</v>
      </c>
      <c r="Q7" s="271" t="s">
        <v>252</v>
      </c>
      <c r="R7" s="271" t="s">
        <v>251</v>
      </c>
      <c r="S7" s="544"/>
    </row>
    <row r="8" spans="1:19" s="153" customFormat="1">
      <c r="A8" s="151">
        <v>1</v>
      </c>
      <c r="B8" s="1" t="s">
        <v>93</v>
      </c>
      <c r="C8" s="152">
        <v>273829917.25999999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2">
        <v>207880060.5923</v>
      </c>
      <c r="N8" s="152"/>
      <c r="O8" s="152">
        <v>0</v>
      </c>
      <c r="P8" s="152"/>
      <c r="Q8" s="152">
        <v>0</v>
      </c>
      <c r="R8" s="152">
        <v>0</v>
      </c>
      <c r="S8" s="295">
        <v>207880060.5923</v>
      </c>
    </row>
    <row r="9" spans="1:19" s="153" customFormat="1">
      <c r="A9" s="151">
        <v>2</v>
      </c>
      <c r="B9" s="1" t="s">
        <v>94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0</v>
      </c>
      <c r="L9" s="152">
        <v>0</v>
      </c>
      <c r="M9" s="152">
        <v>0</v>
      </c>
      <c r="N9" s="152"/>
      <c r="O9" s="152">
        <v>0</v>
      </c>
      <c r="P9" s="152"/>
      <c r="Q9" s="152">
        <v>0</v>
      </c>
      <c r="R9" s="152">
        <v>0</v>
      </c>
      <c r="S9" s="295">
        <v>0</v>
      </c>
    </row>
    <row r="10" spans="1:19" s="153" customFormat="1">
      <c r="A10" s="151">
        <v>3</v>
      </c>
      <c r="B10" s="1" t="s">
        <v>270</v>
      </c>
      <c r="C10" s="152">
        <v>0</v>
      </c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180.23</v>
      </c>
      <c r="N10" s="152">
        <v>0</v>
      </c>
      <c r="O10" s="152">
        <v>0</v>
      </c>
      <c r="P10" s="152">
        <v>0</v>
      </c>
      <c r="Q10" s="152">
        <v>0</v>
      </c>
      <c r="R10" s="152">
        <v>0</v>
      </c>
      <c r="S10" s="295">
        <v>180.23</v>
      </c>
    </row>
    <row r="11" spans="1:19" s="153" customFormat="1">
      <c r="A11" s="151">
        <v>4</v>
      </c>
      <c r="B11" s="1" t="s">
        <v>95</v>
      </c>
      <c r="C11" s="152">
        <v>0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>
        <v>0</v>
      </c>
      <c r="M11" s="152">
        <v>0</v>
      </c>
      <c r="N11" s="152"/>
      <c r="O11" s="152">
        <v>0</v>
      </c>
      <c r="P11" s="152"/>
      <c r="Q11" s="152">
        <v>0</v>
      </c>
      <c r="R11" s="152">
        <v>0</v>
      </c>
      <c r="S11" s="295">
        <v>0</v>
      </c>
    </row>
    <row r="12" spans="1:19" s="153" customFormat="1">
      <c r="A12" s="151">
        <v>5</v>
      </c>
      <c r="B12" s="1" t="s">
        <v>96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  <c r="N12" s="152"/>
      <c r="O12" s="152">
        <v>0</v>
      </c>
      <c r="P12" s="152"/>
      <c r="Q12" s="152">
        <v>0</v>
      </c>
      <c r="R12" s="152">
        <v>0</v>
      </c>
      <c r="S12" s="295">
        <v>0</v>
      </c>
    </row>
    <row r="13" spans="1:19" s="153" customFormat="1">
      <c r="A13" s="151">
        <v>6</v>
      </c>
      <c r="B13" s="1" t="s">
        <v>97</v>
      </c>
      <c r="C13" s="152">
        <v>0</v>
      </c>
      <c r="D13" s="152">
        <v>0</v>
      </c>
      <c r="E13" s="152">
        <v>105147863.8823</v>
      </c>
      <c r="F13" s="152">
        <v>0</v>
      </c>
      <c r="G13" s="152">
        <v>0</v>
      </c>
      <c r="H13" s="152">
        <v>0</v>
      </c>
      <c r="I13" s="152">
        <v>4703869.9567999998</v>
      </c>
      <c r="J13" s="152">
        <v>0</v>
      </c>
      <c r="K13" s="152">
        <v>0</v>
      </c>
      <c r="L13" s="152">
        <v>0</v>
      </c>
      <c r="M13" s="152">
        <v>15575477.534299999</v>
      </c>
      <c r="N13" s="152"/>
      <c r="O13" s="152">
        <v>0</v>
      </c>
      <c r="P13" s="152"/>
      <c r="Q13" s="152">
        <v>0</v>
      </c>
      <c r="R13" s="152">
        <v>0</v>
      </c>
      <c r="S13" s="295">
        <v>38956985.289159998</v>
      </c>
    </row>
    <row r="14" spans="1:19" s="153" customFormat="1">
      <c r="A14" s="151">
        <v>7</v>
      </c>
      <c r="B14" s="1" t="s">
        <v>98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  <c r="L14" s="152">
        <v>605729.93874999997</v>
      </c>
      <c r="M14" s="152">
        <v>669619072.69671905</v>
      </c>
      <c r="N14" s="152">
        <v>70973380.780700102</v>
      </c>
      <c r="O14" s="152">
        <v>0</v>
      </c>
      <c r="P14" s="152">
        <v>0</v>
      </c>
      <c r="Q14" s="152">
        <v>0</v>
      </c>
      <c r="R14" s="152">
        <v>0</v>
      </c>
      <c r="S14" s="295">
        <v>741046750.9314816</v>
      </c>
    </row>
    <row r="15" spans="1:19" s="153" customFormat="1">
      <c r="A15" s="151">
        <v>8</v>
      </c>
      <c r="B15" s="1" t="s">
        <v>99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  <c r="H15" s="152">
        <v>25000</v>
      </c>
      <c r="I15" s="152">
        <v>0</v>
      </c>
      <c r="J15" s="152">
        <v>0</v>
      </c>
      <c r="K15" s="152">
        <v>111182554.8058923</v>
      </c>
      <c r="L15" s="152">
        <v>395062.28340000025</v>
      </c>
      <c r="M15" s="152">
        <v>0</v>
      </c>
      <c r="N15" s="152">
        <v>357598.59500000003</v>
      </c>
      <c r="O15" s="152">
        <v>0</v>
      </c>
      <c r="P15" s="152">
        <v>5153.96</v>
      </c>
      <c r="Q15" s="152">
        <v>0</v>
      </c>
      <c r="R15" s="152">
        <v>0</v>
      </c>
      <c r="S15" s="295">
        <v>84057292.351969227</v>
      </c>
    </row>
    <row r="16" spans="1:19" s="153" customFormat="1">
      <c r="A16" s="151">
        <v>9</v>
      </c>
      <c r="B16" s="1" t="s">
        <v>100</v>
      </c>
      <c r="C16" s="152">
        <v>0</v>
      </c>
      <c r="D16" s="152">
        <v>0</v>
      </c>
      <c r="E16" s="152">
        <v>0</v>
      </c>
      <c r="F16" s="152">
        <v>0</v>
      </c>
      <c r="G16" s="152">
        <v>34706941.3850917</v>
      </c>
      <c r="H16" s="152">
        <v>0</v>
      </c>
      <c r="I16" s="152">
        <v>1519288.6997425</v>
      </c>
      <c r="J16" s="152">
        <v>0</v>
      </c>
      <c r="K16" s="152">
        <v>0</v>
      </c>
      <c r="L16" s="152">
        <v>0</v>
      </c>
      <c r="M16" s="152">
        <v>125364.01215520001</v>
      </c>
      <c r="N16" s="152">
        <v>0</v>
      </c>
      <c r="O16" s="152">
        <v>0</v>
      </c>
      <c r="P16" s="152">
        <v>0</v>
      </c>
      <c r="Q16" s="152">
        <v>0</v>
      </c>
      <c r="R16" s="152">
        <v>0</v>
      </c>
      <c r="S16" s="295">
        <v>13032437.846808543</v>
      </c>
    </row>
    <row r="17" spans="1:19" s="153" customFormat="1">
      <c r="A17" s="151">
        <v>10</v>
      </c>
      <c r="B17" s="1" t="s">
        <v>101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152">
        <v>21260077.1065205</v>
      </c>
      <c r="N17" s="152">
        <v>0</v>
      </c>
      <c r="O17" s="152">
        <v>31896068.969456099</v>
      </c>
      <c r="P17" s="152">
        <v>0</v>
      </c>
      <c r="Q17" s="152">
        <v>0</v>
      </c>
      <c r="R17" s="152">
        <v>0</v>
      </c>
      <c r="S17" s="295">
        <v>69104180.560704648</v>
      </c>
    </row>
    <row r="18" spans="1:19" s="153" customFormat="1">
      <c r="A18" s="151">
        <v>11</v>
      </c>
      <c r="B18" s="1" t="s">
        <v>102</v>
      </c>
      <c r="C18" s="152">
        <v>0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0</v>
      </c>
      <c r="J18" s="152">
        <v>0</v>
      </c>
      <c r="K18" s="152">
        <v>0</v>
      </c>
      <c r="L18" s="152">
        <v>5133.5450000000001</v>
      </c>
      <c r="M18" s="152">
        <v>25116448.877290498</v>
      </c>
      <c r="N18" s="152">
        <v>57612.800000000003</v>
      </c>
      <c r="O18" s="152">
        <v>6582916.0705375001</v>
      </c>
      <c r="P18" s="152">
        <v>258383.02614999993</v>
      </c>
      <c r="Q18" s="152">
        <v>8377971.1500000004</v>
      </c>
      <c r="R18" s="152">
        <v>0</v>
      </c>
      <c r="S18" s="295">
        <v>56384788.356071755</v>
      </c>
    </row>
    <row r="19" spans="1:19" s="153" customFormat="1">
      <c r="A19" s="151">
        <v>12</v>
      </c>
      <c r="B19" s="1" t="s">
        <v>103</v>
      </c>
      <c r="C19" s="152"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30052.275000000001</v>
      </c>
      <c r="M19" s="152">
        <v>20548268.970900901</v>
      </c>
      <c r="N19" s="152">
        <v>8694562.1693300009</v>
      </c>
      <c r="O19" s="152">
        <v>0</v>
      </c>
      <c r="P19" s="152">
        <v>0</v>
      </c>
      <c r="Q19" s="152">
        <v>0</v>
      </c>
      <c r="R19" s="152">
        <v>0</v>
      </c>
      <c r="S19" s="295">
        <v>29265370.346480902</v>
      </c>
    </row>
    <row r="20" spans="1:19" s="153" customFormat="1">
      <c r="A20" s="151">
        <v>13</v>
      </c>
      <c r="B20" s="1" t="s">
        <v>248</v>
      </c>
      <c r="C20" s="152">
        <v>0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  <c r="L20" s="152">
        <v>0</v>
      </c>
      <c r="M20" s="152">
        <v>0</v>
      </c>
      <c r="N20" s="152"/>
      <c r="O20" s="152">
        <v>0</v>
      </c>
      <c r="P20" s="152"/>
      <c r="Q20" s="152">
        <v>0</v>
      </c>
      <c r="R20" s="152">
        <v>0</v>
      </c>
      <c r="S20" s="295">
        <v>0</v>
      </c>
    </row>
    <row r="21" spans="1:19" s="153" customFormat="1">
      <c r="A21" s="151">
        <v>14</v>
      </c>
      <c r="B21" s="1" t="s">
        <v>105</v>
      </c>
      <c r="C21" s="152">
        <v>44274827.321699999</v>
      </c>
      <c r="D21" s="152">
        <v>0</v>
      </c>
      <c r="E21" s="152">
        <v>0</v>
      </c>
      <c r="F21" s="152">
        <v>0</v>
      </c>
      <c r="G21" s="152">
        <v>0</v>
      </c>
      <c r="H21" s="152">
        <v>39409.344899999996</v>
      </c>
      <c r="I21" s="152">
        <v>0</v>
      </c>
      <c r="J21" s="152">
        <v>0</v>
      </c>
      <c r="K21" s="152">
        <v>0</v>
      </c>
      <c r="L21" s="152">
        <v>1002937.885</v>
      </c>
      <c r="M21" s="152">
        <v>157056509.71500999</v>
      </c>
      <c r="N21" s="152">
        <v>3431372.6346499962</v>
      </c>
      <c r="O21" s="152">
        <v>0</v>
      </c>
      <c r="P21" s="152">
        <v>4241.46</v>
      </c>
      <c r="Q21" s="152">
        <v>17000000</v>
      </c>
      <c r="R21" s="152">
        <v>0</v>
      </c>
      <c r="S21" s="295">
        <v>203760241.22412497</v>
      </c>
    </row>
    <row r="22" spans="1:19" ht="13.5" thickBot="1">
      <c r="A22" s="154"/>
      <c r="B22" s="155" t="s">
        <v>106</v>
      </c>
      <c r="C22" s="156">
        <v>318104744.58169997</v>
      </c>
      <c r="D22" s="156">
        <v>0</v>
      </c>
      <c r="E22" s="156">
        <v>105147863.8823</v>
      </c>
      <c r="F22" s="156">
        <v>0</v>
      </c>
      <c r="G22" s="156">
        <v>34706941.3850917</v>
      </c>
      <c r="H22" s="156">
        <v>64409.344899999996</v>
      </c>
      <c r="I22" s="156">
        <v>6223158.6565424995</v>
      </c>
      <c r="J22" s="156">
        <v>0</v>
      </c>
      <c r="K22" s="156">
        <v>111182554.8058923</v>
      </c>
      <c r="L22" s="156">
        <v>2038915.9271500004</v>
      </c>
      <c r="M22" s="156">
        <v>1117181459.7351961</v>
      </c>
      <c r="N22" s="156">
        <v>83514526.979680091</v>
      </c>
      <c r="O22" s="156">
        <v>38478985.039993599</v>
      </c>
      <c r="P22" s="156">
        <v>267778.44614999997</v>
      </c>
      <c r="Q22" s="156">
        <v>25377971.149999999</v>
      </c>
      <c r="R22" s="156">
        <v>0</v>
      </c>
      <c r="S22" s="296">
        <v>1443488287.7291014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T28" sqref="T28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'Info '!C2</f>
        <v>JSC "BasisBank"</v>
      </c>
    </row>
    <row r="2" spans="1:22">
      <c r="A2" s="2" t="s">
        <v>31</v>
      </c>
      <c r="B2" s="486">
        <v>44104</v>
      </c>
    </row>
    <row r="4" spans="1:22" ht="13.5" thickBot="1">
      <c r="A4" s="4" t="s">
        <v>367</v>
      </c>
      <c r="B4" s="157" t="s">
        <v>92</v>
      </c>
      <c r="V4" s="48" t="s">
        <v>73</v>
      </c>
    </row>
    <row r="5" spans="1:22" ht="12.75" customHeight="1">
      <c r="A5" s="158"/>
      <c r="B5" s="159"/>
      <c r="C5" s="547" t="s">
        <v>278</v>
      </c>
      <c r="D5" s="548"/>
      <c r="E5" s="548"/>
      <c r="F5" s="548"/>
      <c r="G5" s="548"/>
      <c r="H5" s="548"/>
      <c r="I5" s="548"/>
      <c r="J5" s="548"/>
      <c r="K5" s="548"/>
      <c r="L5" s="549"/>
      <c r="M5" s="550" t="s">
        <v>279</v>
      </c>
      <c r="N5" s="551"/>
      <c r="O5" s="551"/>
      <c r="P5" s="551"/>
      <c r="Q5" s="551"/>
      <c r="R5" s="551"/>
      <c r="S5" s="552"/>
      <c r="T5" s="555" t="s">
        <v>365</v>
      </c>
      <c r="U5" s="555" t="s">
        <v>366</v>
      </c>
      <c r="V5" s="553" t="s">
        <v>118</v>
      </c>
    </row>
    <row r="6" spans="1:22" s="96" customFormat="1" ht="102">
      <c r="A6" s="93"/>
      <c r="B6" s="160"/>
      <c r="C6" s="161" t="s">
        <v>107</v>
      </c>
      <c r="D6" s="247" t="s">
        <v>108</v>
      </c>
      <c r="E6" s="188" t="s">
        <v>281</v>
      </c>
      <c r="F6" s="188" t="s">
        <v>282</v>
      </c>
      <c r="G6" s="247" t="s">
        <v>285</v>
      </c>
      <c r="H6" s="247" t="s">
        <v>280</v>
      </c>
      <c r="I6" s="247" t="s">
        <v>109</v>
      </c>
      <c r="J6" s="247" t="s">
        <v>110</v>
      </c>
      <c r="K6" s="162" t="s">
        <v>111</v>
      </c>
      <c r="L6" s="163" t="s">
        <v>112</v>
      </c>
      <c r="M6" s="161" t="s">
        <v>283</v>
      </c>
      <c r="N6" s="162" t="s">
        <v>113</v>
      </c>
      <c r="O6" s="162" t="s">
        <v>114</v>
      </c>
      <c r="P6" s="162" t="s">
        <v>115</v>
      </c>
      <c r="Q6" s="162" t="s">
        <v>116</v>
      </c>
      <c r="R6" s="162" t="s">
        <v>117</v>
      </c>
      <c r="S6" s="273" t="s">
        <v>284</v>
      </c>
      <c r="T6" s="556"/>
      <c r="U6" s="556"/>
      <c r="V6" s="554"/>
    </row>
    <row r="7" spans="1:22" s="153" customFormat="1">
      <c r="A7" s="164">
        <v>1</v>
      </c>
      <c r="B7" s="1" t="s">
        <v>93</v>
      </c>
      <c r="C7" s="165"/>
      <c r="D7" s="152">
        <v>0</v>
      </c>
      <c r="E7" s="152"/>
      <c r="F7" s="152"/>
      <c r="G7" s="152"/>
      <c r="H7" s="152"/>
      <c r="I7" s="152"/>
      <c r="J7" s="152"/>
      <c r="K7" s="152"/>
      <c r="L7" s="166"/>
      <c r="M7" s="165"/>
      <c r="N7" s="152"/>
      <c r="O7" s="152"/>
      <c r="P7" s="152"/>
      <c r="Q7" s="152"/>
      <c r="R7" s="152"/>
      <c r="S7" s="166"/>
      <c r="T7" s="282">
        <v>0</v>
      </c>
      <c r="U7" s="282"/>
      <c r="V7" s="167">
        <v>0</v>
      </c>
    </row>
    <row r="8" spans="1:22" s="153" customFormat="1">
      <c r="A8" s="164">
        <v>2</v>
      </c>
      <c r="B8" s="1" t="s">
        <v>94</v>
      </c>
      <c r="C8" s="165"/>
      <c r="D8" s="152">
        <v>0</v>
      </c>
      <c r="E8" s="152"/>
      <c r="F8" s="152"/>
      <c r="G8" s="152"/>
      <c r="H8" s="152"/>
      <c r="I8" s="152"/>
      <c r="J8" s="152"/>
      <c r="K8" s="152"/>
      <c r="L8" s="166"/>
      <c r="M8" s="165"/>
      <c r="N8" s="152"/>
      <c r="O8" s="152"/>
      <c r="P8" s="152"/>
      <c r="Q8" s="152"/>
      <c r="R8" s="152"/>
      <c r="S8" s="166"/>
      <c r="T8" s="282">
        <v>0</v>
      </c>
      <c r="U8" s="282"/>
      <c r="V8" s="167">
        <v>0</v>
      </c>
    </row>
    <row r="9" spans="1:22" s="153" customFormat="1">
      <c r="A9" s="164">
        <v>3</v>
      </c>
      <c r="B9" s="1" t="s">
        <v>271</v>
      </c>
      <c r="C9" s="165"/>
      <c r="D9" s="152">
        <v>0</v>
      </c>
      <c r="E9" s="152"/>
      <c r="F9" s="152"/>
      <c r="G9" s="152"/>
      <c r="H9" s="152"/>
      <c r="I9" s="152"/>
      <c r="J9" s="152"/>
      <c r="K9" s="152"/>
      <c r="L9" s="166"/>
      <c r="M9" s="165"/>
      <c r="N9" s="152"/>
      <c r="O9" s="152"/>
      <c r="P9" s="152"/>
      <c r="Q9" s="152"/>
      <c r="R9" s="152"/>
      <c r="S9" s="166"/>
      <c r="T9" s="282">
        <v>0</v>
      </c>
      <c r="U9" s="282"/>
      <c r="V9" s="167">
        <v>0</v>
      </c>
    </row>
    <row r="10" spans="1:22" s="153" customFormat="1">
      <c r="A10" s="164">
        <v>4</v>
      </c>
      <c r="B10" s="1" t="s">
        <v>95</v>
      </c>
      <c r="C10" s="165"/>
      <c r="D10" s="152">
        <v>0</v>
      </c>
      <c r="E10" s="152"/>
      <c r="F10" s="152"/>
      <c r="G10" s="152"/>
      <c r="H10" s="152"/>
      <c r="I10" s="152"/>
      <c r="J10" s="152"/>
      <c r="K10" s="152"/>
      <c r="L10" s="166"/>
      <c r="M10" s="165"/>
      <c r="N10" s="152"/>
      <c r="O10" s="152"/>
      <c r="P10" s="152"/>
      <c r="Q10" s="152"/>
      <c r="R10" s="152"/>
      <c r="S10" s="166"/>
      <c r="T10" s="282">
        <v>0</v>
      </c>
      <c r="U10" s="282"/>
      <c r="V10" s="167">
        <v>0</v>
      </c>
    </row>
    <row r="11" spans="1:22" s="153" customFormat="1">
      <c r="A11" s="164">
        <v>5</v>
      </c>
      <c r="B11" s="1" t="s">
        <v>96</v>
      </c>
      <c r="C11" s="165"/>
      <c r="D11" s="152">
        <v>0</v>
      </c>
      <c r="E11" s="152"/>
      <c r="F11" s="152"/>
      <c r="G11" s="152"/>
      <c r="H11" s="152"/>
      <c r="I11" s="152"/>
      <c r="J11" s="152"/>
      <c r="K11" s="152"/>
      <c r="L11" s="166"/>
      <c r="M11" s="165"/>
      <c r="N11" s="152"/>
      <c r="O11" s="152"/>
      <c r="P11" s="152"/>
      <c r="Q11" s="152"/>
      <c r="R11" s="152"/>
      <c r="S11" s="166"/>
      <c r="T11" s="282">
        <v>0</v>
      </c>
      <c r="U11" s="282"/>
      <c r="V11" s="167">
        <v>0</v>
      </c>
    </row>
    <row r="12" spans="1:22" s="153" customFormat="1">
      <c r="A12" s="164">
        <v>6</v>
      </c>
      <c r="B12" s="1" t="s">
        <v>97</v>
      </c>
      <c r="C12" s="165"/>
      <c r="D12" s="152">
        <v>0</v>
      </c>
      <c r="E12" s="152"/>
      <c r="F12" s="152"/>
      <c r="G12" s="152"/>
      <c r="H12" s="152"/>
      <c r="I12" s="152"/>
      <c r="J12" s="152"/>
      <c r="K12" s="152"/>
      <c r="L12" s="166"/>
      <c r="M12" s="165"/>
      <c r="N12" s="152"/>
      <c r="O12" s="152"/>
      <c r="P12" s="152"/>
      <c r="Q12" s="152"/>
      <c r="R12" s="152"/>
      <c r="S12" s="166"/>
      <c r="T12" s="282">
        <v>0</v>
      </c>
      <c r="U12" s="282"/>
      <c r="V12" s="167">
        <v>0</v>
      </c>
    </row>
    <row r="13" spans="1:22" s="153" customFormat="1">
      <c r="A13" s="164">
        <v>7</v>
      </c>
      <c r="B13" s="1" t="s">
        <v>98</v>
      </c>
      <c r="C13" s="165"/>
      <c r="D13" s="152">
        <v>54834657.629306495</v>
      </c>
      <c r="E13" s="152"/>
      <c r="F13" s="152"/>
      <c r="G13" s="152"/>
      <c r="H13" s="152"/>
      <c r="I13" s="152"/>
      <c r="J13" s="152"/>
      <c r="K13" s="152"/>
      <c r="L13" s="166"/>
      <c r="M13" s="165"/>
      <c r="N13" s="152"/>
      <c r="O13" s="152"/>
      <c r="P13" s="152"/>
      <c r="Q13" s="152"/>
      <c r="R13" s="152"/>
      <c r="S13" s="166"/>
      <c r="T13" s="282">
        <v>41473923.240635097</v>
      </c>
      <c r="U13" s="282">
        <v>13360734.388671396</v>
      </c>
      <c r="V13" s="167">
        <v>54834657.629306495</v>
      </c>
    </row>
    <row r="14" spans="1:22" s="153" customFormat="1">
      <c r="A14" s="164">
        <v>8</v>
      </c>
      <c r="B14" s="1" t="s">
        <v>99</v>
      </c>
      <c r="C14" s="165"/>
      <c r="D14" s="152">
        <v>854208.09072850004</v>
      </c>
      <c r="E14" s="152"/>
      <c r="F14" s="152"/>
      <c r="G14" s="152"/>
      <c r="H14" s="152"/>
      <c r="I14" s="152"/>
      <c r="J14" s="152"/>
      <c r="K14" s="152"/>
      <c r="L14" s="166"/>
      <c r="M14" s="165"/>
      <c r="N14" s="152"/>
      <c r="O14" s="152"/>
      <c r="P14" s="152"/>
      <c r="Q14" s="152"/>
      <c r="R14" s="152"/>
      <c r="S14" s="166"/>
      <c r="T14" s="282">
        <v>692680.47276200005</v>
      </c>
      <c r="U14" s="282">
        <v>161527.61796649999</v>
      </c>
      <c r="V14" s="167">
        <v>854208.09072850004</v>
      </c>
    </row>
    <row r="15" spans="1:22" s="153" customFormat="1">
      <c r="A15" s="164">
        <v>9</v>
      </c>
      <c r="B15" s="1" t="s">
        <v>100</v>
      </c>
      <c r="C15" s="165"/>
      <c r="D15" s="152">
        <v>0</v>
      </c>
      <c r="E15" s="152"/>
      <c r="F15" s="152"/>
      <c r="G15" s="152"/>
      <c r="H15" s="152"/>
      <c r="I15" s="152"/>
      <c r="J15" s="152"/>
      <c r="K15" s="152"/>
      <c r="L15" s="166"/>
      <c r="M15" s="165"/>
      <c r="N15" s="152"/>
      <c r="O15" s="152"/>
      <c r="P15" s="152"/>
      <c r="Q15" s="152"/>
      <c r="R15" s="152"/>
      <c r="S15" s="166"/>
      <c r="T15" s="282">
        <v>0</v>
      </c>
      <c r="U15" s="282">
        <v>0</v>
      </c>
      <c r="V15" s="167">
        <v>0</v>
      </c>
    </row>
    <row r="16" spans="1:22" s="153" customFormat="1">
      <c r="A16" s="164">
        <v>10</v>
      </c>
      <c r="B16" s="1" t="s">
        <v>101</v>
      </c>
      <c r="C16" s="165"/>
      <c r="D16" s="152">
        <v>0</v>
      </c>
      <c r="E16" s="152"/>
      <c r="F16" s="152"/>
      <c r="G16" s="152"/>
      <c r="H16" s="152"/>
      <c r="I16" s="152"/>
      <c r="J16" s="152"/>
      <c r="K16" s="152"/>
      <c r="L16" s="166"/>
      <c r="M16" s="165"/>
      <c r="N16" s="152"/>
      <c r="O16" s="152"/>
      <c r="P16" s="152"/>
      <c r="Q16" s="152"/>
      <c r="R16" s="152"/>
      <c r="S16" s="166"/>
      <c r="T16" s="282">
        <v>0</v>
      </c>
      <c r="U16" s="282"/>
      <c r="V16" s="167">
        <v>0</v>
      </c>
    </row>
    <row r="17" spans="1:22" s="153" customFormat="1">
      <c r="A17" s="164">
        <v>11</v>
      </c>
      <c r="B17" s="1" t="s">
        <v>102</v>
      </c>
      <c r="C17" s="165"/>
      <c r="D17" s="152">
        <v>2084932.2048166001</v>
      </c>
      <c r="E17" s="152"/>
      <c r="F17" s="152"/>
      <c r="G17" s="152"/>
      <c r="H17" s="152"/>
      <c r="I17" s="152"/>
      <c r="J17" s="152"/>
      <c r="K17" s="152"/>
      <c r="L17" s="166"/>
      <c r="M17" s="165"/>
      <c r="N17" s="152"/>
      <c r="O17" s="152"/>
      <c r="P17" s="152"/>
      <c r="Q17" s="152"/>
      <c r="R17" s="152"/>
      <c r="S17" s="166"/>
      <c r="T17" s="282">
        <v>2084932.2048166001</v>
      </c>
      <c r="U17" s="282">
        <v>0</v>
      </c>
      <c r="V17" s="167">
        <v>2084932.2048166001</v>
      </c>
    </row>
    <row r="18" spans="1:22" s="153" customFormat="1">
      <c r="A18" s="164">
        <v>12</v>
      </c>
      <c r="B18" s="1" t="s">
        <v>103</v>
      </c>
      <c r="C18" s="165"/>
      <c r="D18" s="152">
        <v>2338428.5108997002</v>
      </c>
      <c r="E18" s="152"/>
      <c r="F18" s="152"/>
      <c r="G18" s="152"/>
      <c r="H18" s="152"/>
      <c r="I18" s="152"/>
      <c r="J18" s="152"/>
      <c r="K18" s="152"/>
      <c r="L18" s="166"/>
      <c r="M18" s="165"/>
      <c r="N18" s="152"/>
      <c r="O18" s="152"/>
      <c r="P18" s="152"/>
      <c r="Q18" s="152"/>
      <c r="R18" s="152"/>
      <c r="S18" s="166"/>
      <c r="T18" s="282">
        <v>11.0561773</v>
      </c>
      <c r="U18" s="282">
        <v>2338417.4547224003</v>
      </c>
      <c r="V18" s="167">
        <v>2338428.5108997002</v>
      </c>
    </row>
    <row r="19" spans="1:22" s="153" customFormat="1">
      <c r="A19" s="164">
        <v>13</v>
      </c>
      <c r="B19" s="1" t="s">
        <v>104</v>
      </c>
      <c r="C19" s="165"/>
      <c r="D19" s="152">
        <v>0</v>
      </c>
      <c r="E19" s="152"/>
      <c r="F19" s="152"/>
      <c r="G19" s="152"/>
      <c r="H19" s="152"/>
      <c r="I19" s="152"/>
      <c r="J19" s="152"/>
      <c r="K19" s="152"/>
      <c r="L19" s="166"/>
      <c r="M19" s="165"/>
      <c r="N19" s="152"/>
      <c r="O19" s="152"/>
      <c r="P19" s="152"/>
      <c r="Q19" s="152"/>
      <c r="R19" s="152"/>
      <c r="S19" s="166"/>
      <c r="T19" s="282">
        <v>0</v>
      </c>
      <c r="U19" s="282"/>
      <c r="V19" s="167">
        <v>0</v>
      </c>
    </row>
    <row r="20" spans="1:22" s="153" customFormat="1">
      <c r="A20" s="164">
        <v>14</v>
      </c>
      <c r="B20" s="1" t="s">
        <v>105</v>
      </c>
      <c r="C20" s="165"/>
      <c r="D20" s="152">
        <v>2256506.6268281001</v>
      </c>
      <c r="E20" s="152"/>
      <c r="F20" s="152"/>
      <c r="G20" s="152"/>
      <c r="H20" s="152"/>
      <c r="I20" s="152"/>
      <c r="J20" s="152"/>
      <c r="K20" s="152"/>
      <c r="L20" s="166"/>
      <c r="M20" s="165"/>
      <c r="N20" s="152"/>
      <c r="O20" s="152"/>
      <c r="P20" s="152"/>
      <c r="Q20" s="152"/>
      <c r="R20" s="152"/>
      <c r="S20" s="166"/>
      <c r="T20" s="282">
        <v>1930853.9917262001</v>
      </c>
      <c r="U20" s="282">
        <v>325652.63510189997</v>
      </c>
      <c r="V20" s="167">
        <v>2256506.6268281001</v>
      </c>
    </row>
    <row r="21" spans="1:22" ht="13.5" thickBot="1">
      <c r="A21" s="154"/>
      <c r="B21" s="168" t="s">
        <v>106</v>
      </c>
      <c r="C21" s="169">
        <v>0</v>
      </c>
      <c r="D21" s="156">
        <v>62368733.062579393</v>
      </c>
      <c r="E21" s="156">
        <v>0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  <c r="L21" s="170">
        <v>0</v>
      </c>
      <c r="M21" s="169">
        <v>0</v>
      </c>
      <c r="N21" s="156">
        <v>0</v>
      </c>
      <c r="O21" s="156">
        <v>0</v>
      </c>
      <c r="P21" s="156">
        <v>0</v>
      </c>
      <c r="Q21" s="156">
        <v>0</v>
      </c>
      <c r="R21" s="156">
        <v>0</v>
      </c>
      <c r="S21" s="170">
        <v>0</v>
      </c>
      <c r="T21" s="170">
        <v>46182400.966117203</v>
      </c>
      <c r="U21" s="170">
        <v>16186332.096462196</v>
      </c>
      <c r="V21" s="171">
        <v>62368733.062579393</v>
      </c>
    </row>
    <row r="24" spans="1:22">
      <c r="A24" s="7"/>
      <c r="B24" s="7"/>
      <c r="C24" s="71"/>
      <c r="D24" s="71"/>
      <c r="E24" s="71"/>
    </row>
    <row r="25" spans="1:22">
      <c r="A25" s="172"/>
      <c r="B25" s="172"/>
      <c r="C25" s="7"/>
      <c r="D25" s="71"/>
      <c r="E25" s="71"/>
    </row>
    <row r="26" spans="1:22">
      <c r="A26" s="172"/>
      <c r="B26" s="72"/>
      <c r="C26" s="7"/>
      <c r="D26" s="71"/>
      <c r="E26" s="71"/>
    </row>
    <row r="27" spans="1:22">
      <c r="A27" s="172"/>
      <c r="B27" s="172"/>
      <c r="C27" s="7"/>
      <c r="D27" s="71"/>
      <c r="E27" s="71"/>
    </row>
    <row r="28" spans="1:22">
      <c r="A28" s="172"/>
      <c r="B28" s="72"/>
      <c r="C28" s="7"/>
      <c r="D28" s="71"/>
      <c r="E28" s="71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83" customWidth="1"/>
    <col min="4" max="4" width="14.85546875" style="283" bestFit="1" customWidth="1"/>
    <col min="5" max="5" width="17.7109375" style="283" customWidth="1"/>
    <col min="6" max="6" width="15.85546875" style="283" customWidth="1"/>
    <col min="7" max="7" width="17.42578125" style="283" customWidth="1"/>
    <col min="8" max="8" width="15.28515625" style="283" customWidth="1"/>
    <col min="9" max="10" width="9.140625" style="46"/>
    <col min="11" max="11" width="9.140625" style="476"/>
    <col min="12" max="16384" width="9.140625" style="46"/>
  </cols>
  <sheetData>
    <row r="1" spans="1:11">
      <c r="A1" s="2" t="s">
        <v>30</v>
      </c>
      <c r="B1" s="4" t="str">
        <f>'Info '!C2</f>
        <v>JSC "BasisBank"</v>
      </c>
    </row>
    <row r="2" spans="1:11">
      <c r="A2" s="2" t="s">
        <v>31</v>
      </c>
      <c r="B2" s="486">
        <v>44104</v>
      </c>
    </row>
    <row r="4" spans="1:11" ht="13.5" thickBot="1">
      <c r="A4" s="2" t="s">
        <v>254</v>
      </c>
      <c r="B4" s="157" t="s">
        <v>377</v>
      </c>
    </row>
    <row r="5" spans="1:11">
      <c r="A5" s="158"/>
      <c r="B5" s="173"/>
      <c r="C5" s="284" t="s">
        <v>0</v>
      </c>
      <c r="D5" s="284" t="s">
        <v>1</v>
      </c>
      <c r="E5" s="284" t="s">
        <v>2</v>
      </c>
      <c r="F5" s="284" t="s">
        <v>3</v>
      </c>
      <c r="G5" s="285" t="s">
        <v>4</v>
      </c>
      <c r="H5" s="286" t="s">
        <v>5</v>
      </c>
      <c r="I5" s="174"/>
    </row>
    <row r="6" spans="1:11" s="174" customFormat="1" ht="12.75" customHeight="1">
      <c r="A6" s="175"/>
      <c r="B6" s="559" t="s">
        <v>253</v>
      </c>
      <c r="C6" s="561" t="s">
        <v>369</v>
      </c>
      <c r="D6" s="563" t="s">
        <v>368</v>
      </c>
      <c r="E6" s="564"/>
      <c r="F6" s="561" t="s">
        <v>373</v>
      </c>
      <c r="G6" s="561" t="s">
        <v>374</v>
      </c>
      <c r="H6" s="557" t="s">
        <v>372</v>
      </c>
      <c r="K6" s="477"/>
    </row>
    <row r="7" spans="1:11" ht="38.25">
      <c r="A7" s="177"/>
      <c r="B7" s="560"/>
      <c r="C7" s="562"/>
      <c r="D7" s="287" t="s">
        <v>371</v>
      </c>
      <c r="E7" s="287" t="s">
        <v>370</v>
      </c>
      <c r="F7" s="562"/>
      <c r="G7" s="562"/>
      <c r="H7" s="558"/>
      <c r="I7" s="174"/>
    </row>
    <row r="8" spans="1:11">
      <c r="A8" s="175">
        <v>1</v>
      </c>
      <c r="B8" s="1" t="s">
        <v>93</v>
      </c>
      <c r="C8" s="288">
        <v>481709977.85229999</v>
      </c>
      <c r="D8" s="289"/>
      <c r="E8" s="288"/>
      <c r="F8" s="288">
        <v>207880060.5923</v>
      </c>
      <c r="G8" s="290">
        <v>207880060.5923</v>
      </c>
      <c r="H8" s="292">
        <f>G8/(C8+E8)</f>
        <v>0.43154609651045955</v>
      </c>
    </row>
    <row r="9" spans="1:11" ht="15" customHeight="1">
      <c r="A9" s="175">
        <v>2</v>
      </c>
      <c r="B9" s="1" t="s">
        <v>94</v>
      </c>
      <c r="C9" s="288">
        <v>0</v>
      </c>
      <c r="D9" s="289"/>
      <c r="E9" s="288"/>
      <c r="F9" s="288">
        <v>0</v>
      </c>
      <c r="G9" s="290">
        <v>0</v>
      </c>
      <c r="H9" s="292" t="e">
        <f t="shared" ref="H9:H21" si="0">G9/(C9+E9)</f>
        <v>#DIV/0!</v>
      </c>
    </row>
    <row r="10" spans="1:11">
      <c r="A10" s="175">
        <v>3</v>
      </c>
      <c r="B10" s="1" t="s">
        <v>271</v>
      </c>
      <c r="C10" s="288">
        <v>180.23</v>
      </c>
      <c r="D10" s="289">
        <v>0</v>
      </c>
      <c r="E10" s="288">
        <v>0</v>
      </c>
      <c r="F10" s="288">
        <v>180.23</v>
      </c>
      <c r="G10" s="290">
        <v>180.23</v>
      </c>
      <c r="H10" s="292">
        <f t="shared" si="0"/>
        <v>1</v>
      </c>
    </row>
    <row r="11" spans="1:11">
      <c r="A11" s="175">
        <v>4</v>
      </c>
      <c r="B11" s="1" t="s">
        <v>95</v>
      </c>
      <c r="C11" s="288">
        <v>0</v>
      </c>
      <c r="D11" s="289"/>
      <c r="E11" s="288"/>
      <c r="F11" s="288">
        <v>0</v>
      </c>
      <c r="G11" s="290">
        <v>0</v>
      </c>
      <c r="H11" s="292" t="e">
        <f t="shared" si="0"/>
        <v>#DIV/0!</v>
      </c>
    </row>
    <row r="12" spans="1:11">
      <c r="A12" s="175">
        <v>5</v>
      </c>
      <c r="B12" s="1" t="s">
        <v>96</v>
      </c>
      <c r="C12" s="288">
        <v>0</v>
      </c>
      <c r="D12" s="289"/>
      <c r="E12" s="288"/>
      <c r="F12" s="288">
        <v>0</v>
      </c>
      <c r="G12" s="290">
        <v>0</v>
      </c>
      <c r="H12" s="292" t="e">
        <f t="shared" si="0"/>
        <v>#DIV/0!</v>
      </c>
    </row>
    <row r="13" spans="1:11">
      <c r="A13" s="175">
        <v>6</v>
      </c>
      <c r="B13" s="1" t="s">
        <v>97</v>
      </c>
      <c r="C13" s="288">
        <v>125427211.3734</v>
      </c>
      <c r="D13" s="289"/>
      <c r="E13" s="288"/>
      <c r="F13" s="288">
        <v>38956985.289159998</v>
      </c>
      <c r="G13" s="290">
        <v>38956985.289159998</v>
      </c>
      <c r="H13" s="292">
        <f t="shared" si="0"/>
        <v>0.31059436674537921</v>
      </c>
    </row>
    <row r="14" spans="1:11">
      <c r="A14" s="175">
        <v>7</v>
      </c>
      <c r="B14" s="1" t="s">
        <v>98</v>
      </c>
      <c r="C14" s="288">
        <v>669619072.69671905</v>
      </c>
      <c r="D14" s="289">
        <v>114244887.05150028</v>
      </c>
      <c r="E14" s="288">
        <v>71579110.719450116</v>
      </c>
      <c r="F14" s="288">
        <v>741046750.93148172</v>
      </c>
      <c r="G14" s="290">
        <v>686212093.30217528</v>
      </c>
      <c r="H14" s="292">
        <f t="shared" si="0"/>
        <v>0.92581459136804145</v>
      </c>
    </row>
    <row r="15" spans="1:11">
      <c r="A15" s="175">
        <v>8</v>
      </c>
      <c r="B15" s="1" t="s">
        <v>99</v>
      </c>
      <c r="C15" s="288">
        <v>111182554.8058923</v>
      </c>
      <c r="D15" s="289">
        <v>1432522.2767999978</v>
      </c>
      <c r="E15" s="288">
        <v>782814.83839999896</v>
      </c>
      <c r="F15" s="288">
        <v>84057292.351969227</v>
      </c>
      <c r="G15" s="290">
        <v>83203084.261240721</v>
      </c>
      <c r="H15" s="292">
        <f t="shared" si="0"/>
        <v>0.74311445159849199</v>
      </c>
    </row>
    <row r="16" spans="1:11">
      <c r="A16" s="175">
        <v>9</v>
      </c>
      <c r="B16" s="1" t="s">
        <v>100</v>
      </c>
      <c r="C16" s="288">
        <v>36351594.096989401</v>
      </c>
      <c r="D16" s="289">
        <v>0</v>
      </c>
      <c r="E16" s="288">
        <v>0</v>
      </c>
      <c r="F16" s="288">
        <v>13032437.846808543</v>
      </c>
      <c r="G16" s="290">
        <v>13032437.846808543</v>
      </c>
      <c r="H16" s="292">
        <f t="shared" si="0"/>
        <v>0.35851076604885052</v>
      </c>
    </row>
    <row r="17" spans="1:8">
      <c r="A17" s="175">
        <v>10</v>
      </c>
      <c r="B17" s="1" t="s">
        <v>101</v>
      </c>
      <c r="C17" s="288">
        <v>53156146.075976595</v>
      </c>
      <c r="D17" s="289">
        <v>0</v>
      </c>
      <c r="E17" s="288">
        <v>0</v>
      </c>
      <c r="F17" s="288">
        <v>69104180.560704648</v>
      </c>
      <c r="G17" s="290">
        <v>69104180.560704648</v>
      </c>
      <c r="H17" s="292">
        <f t="shared" si="0"/>
        <v>1.3000223993276971</v>
      </c>
    </row>
    <row r="18" spans="1:8">
      <c r="A18" s="175">
        <v>11</v>
      </c>
      <c r="B18" s="1" t="s">
        <v>102</v>
      </c>
      <c r="C18" s="288">
        <v>40077336.097828001</v>
      </c>
      <c r="D18" s="289">
        <v>642258.74229999958</v>
      </c>
      <c r="E18" s="288">
        <v>321129.37114999979</v>
      </c>
      <c r="F18" s="288">
        <v>56384788.356071748</v>
      </c>
      <c r="G18" s="290">
        <v>54299856.151255146</v>
      </c>
      <c r="H18" s="292">
        <f t="shared" si="0"/>
        <v>1.3441068991333849</v>
      </c>
    </row>
    <row r="19" spans="1:8">
      <c r="A19" s="175">
        <v>12</v>
      </c>
      <c r="B19" s="1" t="s">
        <v>103</v>
      </c>
      <c r="C19" s="288">
        <v>20548268.970900901</v>
      </c>
      <c r="D19" s="289">
        <v>17447225.473699998</v>
      </c>
      <c r="E19" s="288">
        <v>8724614.4443299994</v>
      </c>
      <c r="F19" s="288">
        <v>29265370.346480899</v>
      </c>
      <c r="G19" s="290">
        <v>26926941.835581198</v>
      </c>
      <c r="H19" s="292">
        <f t="shared" si="0"/>
        <v>0.9198595660573331</v>
      </c>
    </row>
    <row r="20" spans="1:8">
      <c r="A20" s="175">
        <v>13</v>
      </c>
      <c r="B20" s="1" t="s">
        <v>248</v>
      </c>
      <c r="C20" s="288">
        <v>0</v>
      </c>
      <c r="D20" s="289"/>
      <c r="E20" s="288"/>
      <c r="F20" s="288">
        <v>0</v>
      </c>
      <c r="G20" s="290">
        <v>0</v>
      </c>
      <c r="H20" s="292" t="e">
        <f t="shared" si="0"/>
        <v>#DIV/0!</v>
      </c>
    </row>
    <row r="21" spans="1:8">
      <c r="A21" s="175">
        <v>14</v>
      </c>
      <c r="B21" s="1" t="s">
        <v>105</v>
      </c>
      <c r="C21" s="288">
        <v>218331337.03670999</v>
      </c>
      <c r="D21" s="289">
        <v>8458922.6490999945</v>
      </c>
      <c r="E21" s="288">
        <v>4477961.3245499972</v>
      </c>
      <c r="F21" s="288">
        <v>203760241.224125</v>
      </c>
      <c r="G21" s="290">
        <v>201503734.59729689</v>
      </c>
      <c r="H21" s="292">
        <f t="shared" si="0"/>
        <v>0.90437758244084343</v>
      </c>
    </row>
    <row r="22" spans="1:8" ht="13.5" thickBot="1">
      <c r="A22" s="178"/>
      <c r="B22" s="179" t="s">
        <v>106</v>
      </c>
      <c r="C22" s="291">
        <v>1756403679.2367163</v>
      </c>
      <c r="D22" s="291">
        <v>142225816.19340026</v>
      </c>
      <c r="E22" s="291">
        <v>85885630.697880119</v>
      </c>
      <c r="F22" s="291">
        <v>1443488287.7291017</v>
      </c>
      <c r="G22" s="291">
        <v>1381119554.6665225</v>
      </c>
      <c r="H22" s="293">
        <f>G22/(C22+E22)</f>
        <v>0.74967571445961112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39" sqref="F39"/>
    </sheetView>
  </sheetViews>
  <sheetFormatPr defaultColWidth="9.140625" defaultRowHeight="12.75"/>
  <cols>
    <col min="1" max="1" width="10.5703125" style="283" bestFit="1" customWidth="1"/>
    <col min="2" max="2" width="104.140625" style="283" customWidth="1"/>
    <col min="3" max="4" width="12.7109375" style="283" customWidth="1"/>
    <col min="5" max="5" width="13.5703125" style="283" bestFit="1" customWidth="1"/>
    <col min="6" max="11" width="12.7109375" style="283" customWidth="1"/>
    <col min="12" max="16384" width="9.140625" style="283"/>
  </cols>
  <sheetData>
    <row r="1" spans="1:11">
      <c r="A1" s="283" t="s">
        <v>30</v>
      </c>
      <c r="B1" s="283" t="str">
        <f>'Info '!C2</f>
        <v>JSC "BasisBank"</v>
      </c>
    </row>
    <row r="2" spans="1:11">
      <c r="A2" s="283" t="s">
        <v>31</v>
      </c>
      <c r="B2" s="486">
        <v>44104</v>
      </c>
      <c r="C2" s="308"/>
      <c r="D2" s="308"/>
    </row>
    <row r="3" spans="1:11">
      <c r="B3" s="308"/>
      <c r="C3" s="308"/>
      <c r="D3" s="308"/>
    </row>
    <row r="4" spans="1:11" ht="13.5" thickBot="1">
      <c r="A4" s="283" t="s">
        <v>250</v>
      </c>
      <c r="B4" s="335" t="s">
        <v>378</v>
      </c>
      <c r="C4" s="308"/>
      <c r="D4" s="308"/>
    </row>
    <row r="5" spans="1:11" ht="30" customHeight="1">
      <c r="A5" s="565"/>
      <c r="B5" s="566"/>
      <c r="C5" s="567" t="s">
        <v>430</v>
      </c>
      <c r="D5" s="567"/>
      <c r="E5" s="567"/>
      <c r="F5" s="567" t="s">
        <v>431</v>
      </c>
      <c r="G5" s="567"/>
      <c r="H5" s="567"/>
      <c r="I5" s="567" t="s">
        <v>432</v>
      </c>
      <c r="J5" s="567"/>
      <c r="K5" s="568"/>
    </row>
    <row r="6" spans="1:11">
      <c r="A6" s="309"/>
      <c r="B6" s="310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11" t="s">
        <v>381</v>
      </c>
      <c r="B7" s="312"/>
      <c r="C7" s="312"/>
      <c r="D7" s="312"/>
      <c r="E7" s="312"/>
      <c r="F7" s="312"/>
      <c r="G7" s="312"/>
      <c r="H7" s="312"/>
      <c r="I7" s="312"/>
      <c r="J7" s="312"/>
      <c r="K7" s="313"/>
    </row>
    <row r="8" spans="1:11">
      <c r="A8" s="314">
        <v>1</v>
      </c>
      <c r="B8" s="315" t="s">
        <v>379</v>
      </c>
      <c r="C8" s="506"/>
      <c r="D8" s="506"/>
      <c r="E8" s="506"/>
      <c r="F8" s="507">
        <v>183186517.2247825</v>
      </c>
      <c r="G8" s="507">
        <v>317286765.29382807</v>
      </c>
      <c r="H8" s="507">
        <v>500473282.5186106</v>
      </c>
      <c r="I8" s="507">
        <v>177403889.42554361</v>
      </c>
      <c r="J8" s="507">
        <v>217902778.42096087</v>
      </c>
      <c r="K8" s="508">
        <v>395306667.84650445</v>
      </c>
    </row>
    <row r="9" spans="1:11">
      <c r="A9" s="311" t="s">
        <v>382</v>
      </c>
      <c r="B9" s="312"/>
      <c r="C9" s="509"/>
      <c r="D9" s="509"/>
      <c r="E9" s="509"/>
      <c r="F9" s="509"/>
      <c r="G9" s="509"/>
      <c r="H9" s="509"/>
      <c r="I9" s="509"/>
      <c r="J9" s="509"/>
      <c r="K9" s="496"/>
    </row>
    <row r="10" spans="1:11">
      <c r="A10" s="317">
        <v>2</v>
      </c>
      <c r="B10" s="318" t="s">
        <v>390</v>
      </c>
      <c r="C10" s="510">
        <v>63880882.053691208</v>
      </c>
      <c r="D10" s="511">
        <v>273714089.32431442</v>
      </c>
      <c r="E10" s="511">
        <v>337594971.37800562</v>
      </c>
      <c r="F10" s="511">
        <v>11110138.710387785</v>
      </c>
      <c r="G10" s="511">
        <v>42432927.954632096</v>
      </c>
      <c r="H10" s="511">
        <v>53543066.665019885</v>
      </c>
      <c r="I10" s="511">
        <v>2060860.1266067401</v>
      </c>
      <c r="J10" s="511">
        <v>6294216.9859279152</v>
      </c>
      <c r="K10" s="495">
        <v>8355077.1125346553</v>
      </c>
    </row>
    <row r="11" spans="1:11">
      <c r="A11" s="317">
        <v>3</v>
      </c>
      <c r="B11" s="318" t="s">
        <v>384</v>
      </c>
      <c r="C11" s="510">
        <v>275450113.43632007</v>
      </c>
      <c r="D11" s="511">
        <v>633443729.2398138</v>
      </c>
      <c r="E11" s="511">
        <v>908893842.67613387</v>
      </c>
      <c r="F11" s="511">
        <v>69925982.575147286</v>
      </c>
      <c r="G11" s="511">
        <v>127589790.35358222</v>
      </c>
      <c r="H11" s="511">
        <v>197515772.9287295</v>
      </c>
      <c r="I11" s="511">
        <v>54828688.912346266</v>
      </c>
      <c r="J11" s="511">
        <v>112254694.51277667</v>
      </c>
      <c r="K11" s="495">
        <v>167083383.42512295</v>
      </c>
    </row>
    <row r="12" spans="1:11">
      <c r="A12" s="317">
        <v>4</v>
      </c>
      <c r="B12" s="318" t="s">
        <v>385</v>
      </c>
      <c r="C12" s="510">
        <v>123481521.73913041</v>
      </c>
      <c r="D12" s="511">
        <v>0</v>
      </c>
      <c r="E12" s="511">
        <v>123481521.73913041</v>
      </c>
      <c r="F12" s="511">
        <v>0</v>
      </c>
      <c r="G12" s="511">
        <v>0</v>
      </c>
      <c r="H12" s="511">
        <v>0</v>
      </c>
      <c r="I12" s="511">
        <v>0</v>
      </c>
      <c r="J12" s="511">
        <v>0</v>
      </c>
      <c r="K12" s="495">
        <v>0</v>
      </c>
    </row>
    <row r="13" spans="1:11">
      <c r="A13" s="317">
        <v>5</v>
      </c>
      <c r="B13" s="318" t="s">
        <v>393</v>
      </c>
      <c r="C13" s="510">
        <v>60939557.326532111</v>
      </c>
      <c r="D13" s="511">
        <v>60958493.105201706</v>
      </c>
      <c r="E13" s="511">
        <v>121898050.43173382</v>
      </c>
      <c r="F13" s="511">
        <v>12208001.37514241</v>
      </c>
      <c r="G13" s="511">
        <v>13289778.493463153</v>
      </c>
      <c r="H13" s="511">
        <v>25497779.868605562</v>
      </c>
      <c r="I13" s="511">
        <v>5025717.7422937406</v>
      </c>
      <c r="J13" s="511">
        <v>4942489.9023885308</v>
      </c>
      <c r="K13" s="495">
        <v>9968207.6446822714</v>
      </c>
    </row>
    <row r="14" spans="1:11">
      <c r="A14" s="317">
        <v>6</v>
      </c>
      <c r="B14" s="318" t="s">
        <v>425</v>
      </c>
      <c r="C14" s="510"/>
      <c r="D14" s="511"/>
      <c r="E14" s="511"/>
      <c r="F14" s="511"/>
      <c r="G14" s="511"/>
      <c r="H14" s="511"/>
      <c r="I14" s="511"/>
      <c r="J14" s="511"/>
      <c r="K14" s="495"/>
    </row>
    <row r="15" spans="1:11">
      <c r="A15" s="317">
        <v>7</v>
      </c>
      <c r="B15" s="318" t="s">
        <v>426</v>
      </c>
      <c r="C15" s="510">
        <v>9816355.621520998</v>
      </c>
      <c r="D15" s="511">
        <v>12557147.2191863</v>
      </c>
      <c r="E15" s="511">
        <v>22373502.840707298</v>
      </c>
      <c r="F15" s="511">
        <v>2923423.6204347</v>
      </c>
      <c r="G15" s="511">
        <v>0</v>
      </c>
      <c r="H15" s="511">
        <v>2923423.6204347</v>
      </c>
      <c r="I15" s="511">
        <v>2923423.6204347</v>
      </c>
      <c r="J15" s="511">
        <v>0</v>
      </c>
      <c r="K15" s="495">
        <v>2923423.6204347</v>
      </c>
    </row>
    <row r="16" spans="1:11">
      <c r="A16" s="317">
        <v>8</v>
      </c>
      <c r="B16" s="319" t="s">
        <v>386</v>
      </c>
      <c r="C16" s="510">
        <v>533568430.17719483</v>
      </c>
      <c r="D16" s="511">
        <v>980673458.88851619</v>
      </c>
      <c r="E16" s="511">
        <v>1514241889.0657113</v>
      </c>
      <c r="F16" s="511">
        <v>96167546.281112179</v>
      </c>
      <c r="G16" s="511">
        <v>183312496.80167747</v>
      </c>
      <c r="H16" s="511">
        <v>279480043.08278966</v>
      </c>
      <c r="I16" s="511">
        <v>64838690.401681446</v>
      </c>
      <c r="J16" s="511">
        <v>123491401.40109311</v>
      </c>
      <c r="K16" s="495">
        <v>188330091.80277455</v>
      </c>
    </row>
    <row r="17" spans="1:11">
      <c r="A17" s="311" t="s">
        <v>383</v>
      </c>
      <c r="B17" s="312"/>
      <c r="C17" s="509"/>
      <c r="D17" s="509"/>
      <c r="E17" s="509"/>
      <c r="F17" s="509"/>
      <c r="G17" s="509"/>
      <c r="H17" s="509"/>
      <c r="I17" s="509"/>
      <c r="J17" s="509"/>
      <c r="K17" s="496"/>
    </row>
    <row r="18" spans="1:11">
      <c r="A18" s="317">
        <v>9</v>
      </c>
      <c r="B18" s="318" t="s">
        <v>389</v>
      </c>
      <c r="C18" s="510">
        <v>7533001.9239126984</v>
      </c>
      <c r="D18" s="511">
        <v>0</v>
      </c>
      <c r="E18" s="511">
        <v>7533001.9239126984</v>
      </c>
      <c r="F18" s="511"/>
      <c r="G18" s="511"/>
      <c r="H18" s="511"/>
      <c r="I18" s="511">
        <v>7533001.9239126984</v>
      </c>
      <c r="J18" s="511">
        <v>0</v>
      </c>
      <c r="K18" s="495">
        <v>7533001.9239126984</v>
      </c>
    </row>
    <row r="19" spans="1:11">
      <c r="A19" s="317">
        <v>10</v>
      </c>
      <c r="B19" s="318" t="s">
        <v>427</v>
      </c>
      <c r="C19" s="510">
        <v>416288595.42242527</v>
      </c>
      <c r="D19" s="511">
        <v>647822852.46161151</v>
      </c>
      <c r="E19" s="511">
        <v>1064111447.8840368</v>
      </c>
      <c r="F19" s="511">
        <v>25133856.909988999</v>
      </c>
      <c r="G19" s="511">
        <v>5093644.2599881003</v>
      </c>
      <c r="H19" s="511">
        <v>30227501.169977099</v>
      </c>
      <c r="I19" s="511">
        <v>30916484.709227905</v>
      </c>
      <c r="J19" s="511">
        <v>105549321.67511609</v>
      </c>
      <c r="K19" s="495">
        <v>136465806.38434398</v>
      </c>
    </row>
    <row r="20" spans="1:11">
      <c r="A20" s="317">
        <v>11</v>
      </c>
      <c r="B20" s="318" t="s">
        <v>388</v>
      </c>
      <c r="C20" s="510">
        <v>9885223.5944458004</v>
      </c>
      <c r="D20" s="511">
        <v>14496555.661122501</v>
      </c>
      <c r="E20" s="511">
        <v>24381779.255568303</v>
      </c>
      <c r="F20" s="511">
        <v>876436.58183189994</v>
      </c>
      <c r="G20" s="511">
        <v>4193406.2883764999</v>
      </c>
      <c r="H20" s="511">
        <v>5069842.8702083994</v>
      </c>
      <c r="I20" s="511">
        <v>876436.58183189994</v>
      </c>
      <c r="J20" s="511">
        <v>4193406.2883764999</v>
      </c>
      <c r="K20" s="495">
        <v>5069842.8702083994</v>
      </c>
    </row>
    <row r="21" spans="1:11" ht="13.5" thickBot="1">
      <c r="A21" s="320">
        <v>12</v>
      </c>
      <c r="B21" s="321" t="s">
        <v>387</v>
      </c>
      <c r="C21" s="497">
        <v>433706820.9407838</v>
      </c>
      <c r="D21" s="498">
        <v>662319408.12273407</v>
      </c>
      <c r="E21" s="497">
        <v>1096026229.0635178</v>
      </c>
      <c r="F21" s="498">
        <v>26010293.491820898</v>
      </c>
      <c r="G21" s="498">
        <v>9287050.5483646002</v>
      </c>
      <c r="H21" s="498">
        <v>35297344.040185496</v>
      </c>
      <c r="I21" s="498">
        <v>31792921.291059803</v>
      </c>
      <c r="J21" s="498">
        <v>109742727.96349259</v>
      </c>
      <c r="K21" s="499">
        <v>141535649.25455239</v>
      </c>
    </row>
    <row r="22" spans="1:11" ht="38.25" customHeight="1" thickBot="1">
      <c r="A22" s="322"/>
      <c r="B22" s="323"/>
      <c r="C22" s="323"/>
      <c r="D22" s="323"/>
      <c r="E22" s="323"/>
      <c r="F22" s="569" t="s">
        <v>429</v>
      </c>
      <c r="G22" s="570"/>
      <c r="H22" s="571"/>
      <c r="I22" s="569" t="s">
        <v>394</v>
      </c>
      <c r="J22" s="570"/>
      <c r="K22" s="572"/>
    </row>
    <row r="23" spans="1:11">
      <c r="A23" s="324">
        <v>13</v>
      </c>
      <c r="B23" s="325" t="s">
        <v>379</v>
      </c>
      <c r="C23" s="326"/>
      <c r="D23" s="326"/>
      <c r="E23" s="326"/>
      <c r="F23" s="500">
        <v>183186517.2247825</v>
      </c>
      <c r="G23" s="500">
        <v>317286765.29382807</v>
      </c>
      <c r="H23" s="500">
        <v>500473282.5186106</v>
      </c>
      <c r="I23" s="500">
        <v>177403889.42554361</v>
      </c>
      <c r="J23" s="500">
        <v>217902778.42096087</v>
      </c>
      <c r="K23" s="501">
        <v>395306667.84650445</v>
      </c>
    </row>
    <row r="24" spans="1:11" ht="13.5" thickBot="1">
      <c r="A24" s="327">
        <v>14</v>
      </c>
      <c r="B24" s="328" t="s">
        <v>391</v>
      </c>
      <c r="C24" s="329"/>
      <c r="D24" s="330"/>
      <c r="E24" s="331"/>
      <c r="F24" s="502">
        <v>70157252.789291278</v>
      </c>
      <c r="G24" s="502">
        <v>174025446.25331286</v>
      </c>
      <c r="H24" s="502">
        <v>244182699.04260415</v>
      </c>
      <c r="I24" s="502">
        <v>33045769.110621635</v>
      </c>
      <c r="J24" s="502">
        <v>30872850.350273274</v>
      </c>
      <c r="K24" s="503">
        <v>47082522.950693637</v>
      </c>
    </row>
    <row r="25" spans="1:11" ht="13.5" thickBot="1">
      <c r="A25" s="332">
        <v>15</v>
      </c>
      <c r="B25" s="333" t="s">
        <v>392</v>
      </c>
      <c r="C25" s="334"/>
      <c r="D25" s="334"/>
      <c r="E25" s="334"/>
      <c r="F25" s="504">
        <v>2.6110845271402057</v>
      </c>
      <c r="G25" s="504">
        <v>1.8232205239225927</v>
      </c>
      <c r="H25" s="504">
        <v>2.0495853493342286</v>
      </c>
      <c r="I25" s="504">
        <v>5.3684297324622445</v>
      </c>
      <c r="J25" s="504">
        <v>7.0580712810351862</v>
      </c>
      <c r="K25" s="505">
        <v>8.3960383401816117</v>
      </c>
    </row>
    <row r="27" spans="1:11" ht="25.5">
      <c r="B27" s="307" t="s">
        <v>428</v>
      </c>
    </row>
    <row r="35" spans="3:11">
      <c r="F35" s="512"/>
      <c r="G35" s="512"/>
      <c r="H35" s="512"/>
      <c r="I35" s="512"/>
      <c r="J35" s="512"/>
      <c r="K35" s="512"/>
    </row>
    <row r="36" spans="3:11">
      <c r="F36" s="512"/>
      <c r="G36" s="512"/>
      <c r="H36" s="512"/>
      <c r="I36" s="512"/>
      <c r="J36" s="512"/>
      <c r="K36" s="512"/>
    </row>
    <row r="37" spans="3:11">
      <c r="F37" s="512"/>
      <c r="G37" s="512"/>
      <c r="H37" s="512"/>
      <c r="I37" s="512"/>
      <c r="J37" s="512"/>
      <c r="K37" s="512"/>
    </row>
    <row r="38" spans="3:11">
      <c r="F38" s="512"/>
      <c r="G38" s="512"/>
      <c r="H38" s="512"/>
      <c r="I38" s="512"/>
      <c r="J38" s="512"/>
      <c r="K38" s="512"/>
    </row>
    <row r="44" spans="3:11">
      <c r="C44" s="512"/>
      <c r="D44" s="512"/>
      <c r="E44" s="512"/>
      <c r="F44" s="512"/>
      <c r="G44" s="512"/>
      <c r="H44" s="512"/>
      <c r="I44" s="512"/>
      <c r="J44" s="512"/>
      <c r="K44" s="512"/>
    </row>
    <row r="45" spans="3:11">
      <c r="C45" s="512"/>
      <c r="D45" s="512"/>
      <c r="E45" s="512"/>
      <c r="F45" s="512"/>
      <c r="G45" s="512"/>
      <c r="H45" s="512"/>
      <c r="I45" s="512"/>
      <c r="J45" s="512"/>
      <c r="K45" s="512"/>
    </row>
    <row r="46" spans="3:11">
      <c r="C46" s="512"/>
      <c r="D46" s="512"/>
      <c r="E46" s="512"/>
      <c r="F46" s="512"/>
      <c r="G46" s="512"/>
      <c r="H46" s="512"/>
      <c r="I46" s="512"/>
      <c r="J46" s="512"/>
      <c r="K46" s="512"/>
    </row>
    <row r="47" spans="3:11">
      <c r="C47" s="512"/>
      <c r="D47" s="512"/>
      <c r="E47" s="512"/>
      <c r="F47" s="512"/>
      <c r="G47" s="512"/>
      <c r="H47" s="512"/>
      <c r="I47" s="512"/>
      <c r="J47" s="512"/>
      <c r="K47" s="512"/>
    </row>
    <row r="48" spans="3:11">
      <c r="C48" s="512"/>
      <c r="D48" s="512"/>
      <c r="E48" s="512"/>
      <c r="F48" s="512"/>
      <c r="G48" s="512"/>
      <c r="H48" s="512"/>
      <c r="I48" s="512"/>
      <c r="J48" s="512"/>
      <c r="K48" s="512"/>
    </row>
    <row r="49" spans="3:11">
      <c r="C49" s="512"/>
      <c r="D49" s="512"/>
      <c r="E49" s="512"/>
      <c r="F49" s="512"/>
      <c r="G49" s="512"/>
      <c r="H49" s="512"/>
      <c r="I49" s="512"/>
      <c r="J49" s="512"/>
      <c r="K49" s="512"/>
    </row>
    <row r="50" spans="3:11">
      <c r="C50" s="512"/>
      <c r="D50" s="512"/>
      <c r="E50" s="512"/>
      <c r="F50" s="512"/>
      <c r="G50" s="512"/>
      <c r="H50" s="512"/>
      <c r="I50" s="512"/>
      <c r="J50" s="512"/>
      <c r="K50" s="512"/>
    </row>
    <row r="51" spans="3:11">
      <c r="C51" s="512"/>
      <c r="D51" s="512"/>
      <c r="E51" s="512"/>
      <c r="F51" s="512"/>
      <c r="G51" s="512"/>
      <c r="H51" s="512"/>
      <c r="I51" s="512"/>
      <c r="J51" s="512"/>
      <c r="K51" s="512"/>
    </row>
    <row r="52" spans="3:11">
      <c r="C52" s="512"/>
      <c r="D52" s="512"/>
      <c r="E52" s="512"/>
      <c r="F52" s="512"/>
      <c r="G52" s="512"/>
      <c r="H52" s="512"/>
      <c r="I52" s="512"/>
      <c r="J52" s="512"/>
      <c r="K52" s="512"/>
    </row>
    <row r="53" spans="3:11">
      <c r="C53" s="512"/>
      <c r="D53" s="512"/>
      <c r="E53" s="512"/>
      <c r="F53" s="512"/>
      <c r="G53" s="512"/>
      <c r="H53" s="512"/>
      <c r="I53" s="512"/>
      <c r="J53" s="512"/>
      <c r="K53" s="512"/>
    </row>
    <row r="54" spans="3:11">
      <c r="C54" s="512"/>
      <c r="D54" s="512"/>
      <c r="E54" s="512"/>
      <c r="F54" s="512"/>
      <c r="G54" s="512"/>
      <c r="H54" s="512"/>
      <c r="I54" s="512"/>
      <c r="J54" s="512"/>
      <c r="K54" s="512"/>
    </row>
    <row r="55" spans="3:11">
      <c r="C55" s="512"/>
      <c r="D55" s="512"/>
      <c r="E55" s="512"/>
      <c r="F55" s="512"/>
      <c r="G55" s="512"/>
      <c r="H55" s="512"/>
      <c r="I55" s="512"/>
      <c r="J55" s="512"/>
      <c r="K55" s="512"/>
    </row>
    <row r="56" spans="3:11">
      <c r="C56" s="512"/>
      <c r="D56" s="512"/>
      <c r="E56" s="512"/>
      <c r="F56" s="512"/>
      <c r="G56" s="512"/>
      <c r="H56" s="512"/>
      <c r="I56" s="512"/>
      <c r="J56" s="512"/>
      <c r="K56" s="512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30</v>
      </c>
      <c r="B1" s="4" t="str">
        <f>'Info '!C2</f>
        <v>JSC "BasisBank"</v>
      </c>
    </row>
    <row r="2" spans="1:14" ht="14.25" customHeight="1">
      <c r="A2" s="4" t="s">
        <v>31</v>
      </c>
      <c r="B2" s="486">
        <v>44104</v>
      </c>
    </row>
    <row r="3" spans="1:14" ht="14.25" customHeight="1"/>
    <row r="4" spans="1:14" ht="13.5" thickBot="1">
      <c r="A4" s="4" t="s">
        <v>266</v>
      </c>
      <c r="B4" s="246" t="s">
        <v>28</v>
      </c>
    </row>
    <row r="5" spans="1:14" s="185" customFormat="1">
      <c r="A5" s="181"/>
      <c r="B5" s="182"/>
      <c r="C5" s="183" t="s">
        <v>0</v>
      </c>
      <c r="D5" s="183" t="s">
        <v>1</v>
      </c>
      <c r="E5" s="183" t="s">
        <v>2</v>
      </c>
      <c r="F5" s="183" t="s">
        <v>3</v>
      </c>
      <c r="G5" s="183" t="s">
        <v>4</v>
      </c>
      <c r="H5" s="183" t="s">
        <v>5</v>
      </c>
      <c r="I5" s="183" t="s">
        <v>8</v>
      </c>
      <c r="J5" s="183" t="s">
        <v>9</v>
      </c>
      <c r="K5" s="183" t="s">
        <v>10</v>
      </c>
      <c r="L5" s="183" t="s">
        <v>11</v>
      </c>
      <c r="M5" s="183" t="s">
        <v>12</v>
      </c>
      <c r="N5" s="184" t="s">
        <v>13</v>
      </c>
    </row>
    <row r="6" spans="1:14" ht="25.5">
      <c r="A6" s="186"/>
      <c r="B6" s="187"/>
      <c r="C6" s="188" t="s">
        <v>265</v>
      </c>
      <c r="D6" s="189" t="s">
        <v>264</v>
      </c>
      <c r="E6" s="190" t="s">
        <v>263</v>
      </c>
      <c r="F6" s="191">
        <v>0</v>
      </c>
      <c r="G6" s="191">
        <v>0.2</v>
      </c>
      <c r="H6" s="191">
        <v>0.35</v>
      </c>
      <c r="I6" s="191">
        <v>0.5</v>
      </c>
      <c r="J6" s="191">
        <v>0.75</v>
      </c>
      <c r="K6" s="191">
        <v>1</v>
      </c>
      <c r="L6" s="191">
        <v>1.5</v>
      </c>
      <c r="M6" s="191">
        <v>2.5</v>
      </c>
      <c r="N6" s="245" t="s">
        <v>277</v>
      </c>
    </row>
    <row r="7" spans="1:14" ht="15">
      <c r="A7" s="192">
        <v>1</v>
      </c>
      <c r="B7" s="193" t="s">
        <v>262</v>
      </c>
      <c r="C7" s="194">
        <f>SUM(C8:C13)</f>
        <v>25688000</v>
      </c>
      <c r="D7" s="187"/>
      <c r="E7" s="195">
        <f t="shared" ref="E7:M7" si="0">SUM(E8:E13)</f>
        <v>513760</v>
      </c>
      <c r="F7" s="196">
        <f>SUM(F8:F13)</f>
        <v>0</v>
      </c>
      <c r="G7" s="196">
        <f t="shared" si="0"/>
        <v>0</v>
      </c>
      <c r="H7" s="196">
        <f t="shared" si="0"/>
        <v>0</v>
      </c>
      <c r="I7" s="196">
        <f t="shared" si="0"/>
        <v>0</v>
      </c>
      <c r="J7" s="196">
        <f t="shared" si="0"/>
        <v>0</v>
      </c>
      <c r="K7" s="196">
        <f t="shared" si="0"/>
        <v>513760</v>
      </c>
      <c r="L7" s="196">
        <f t="shared" si="0"/>
        <v>0</v>
      </c>
      <c r="M7" s="196">
        <f t="shared" si="0"/>
        <v>0</v>
      </c>
      <c r="N7" s="197">
        <f>SUM(N8:N13)</f>
        <v>513760</v>
      </c>
    </row>
    <row r="8" spans="1:14" ht="14.25">
      <c r="A8" s="192">
        <v>1.1000000000000001</v>
      </c>
      <c r="B8" s="198" t="s">
        <v>260</v>
      </c>
      <c r="C8" s="196">
        <v>25688000</v>
      </c>
      <c r="D8" s="199">
        <v>0.02</v>
      </c>
      <c r="E8" s="195">
        <f>C8*D8</f>
        <v>513760</v>
      </c>
      <c r="F8" s="196"/>
      <c r="G8" s="196"/>
      <c r="H8" s="196"/>
      <c r="I8" s="196"/>
      <c r="J8" s="196"/>
      <c r="K8" s="196">
        <v>513760</v>
      </c>
      <c r="L8" s="196"/>
      <c r="M8" s="196"/>
      <c r="N8" s="197">
        <f>SUMPRODUCT($F$6:$M$6,F8:M8)</f>
        <v>513760</v>
      </c>
    </row>
    <row r="9" spans="1:14" ht="14.25">
      <c r="A9" s="192">
        <v>1.2</v>
      </c>
      <c r="B9" s="198" t="s">
        <v>259</v>
      </c>
      <c r="C9" s="196">
        <v>0</v>
      </c>
      <c r="D9" s="199">
        <v>0.05</v>
      </c>
      <c r="E9" s="195">
        <f>C9*D9</f>
        <v>0</v>
      </c>
      <c r="F9" s="196"/>
      <c r="G9" s="196"/>
      <c r="H9" s="196"/>
      <c r="I9" s="196"/>
      <c r="J9" s="196"/>
      <c r="K9" s="196"/>
      <c r="L9" s="196"/>
      <c r="M9" s="196"/>
      <c r="N9" s="197">
        <f t="shared" ref="N9:N12" si="1">SUMPRODUCT($F$6:$M$6,F9:M9)</f>
        <v>0</v>
      </c>
    </row>
    <row r="10" spans="1:14" ht="14.25">
      <c r="A10" s="192">
        <v>1.3</v>
      </c>
      <c r="B10" s="198" t="s">
        <v>258</v>
      </c>
      <c r="C10" s="196">
        <v>0</v>
      </c>
      <c r="D10" s="199">
        <v>0.08</v>
      </c>
      <c r="E10" s="195">
        <f>C10*D10</f>
        <v>0</v>
      </c>
      <c r="F10" s="196"/>
      <c r="G10" s="196"/>
      <c r="H10" s="196"/>
      <c r="I10" s="196"/>
      <c r="J10" s="196"/>
      <c r="K10" s="196"/>
      <c r="L10" s="196"/>
      <c r="M10" s="196"/>
      <c r="N10" s="197">
        <f>SUMPRODUCT($F$6:$M$6,F10:M10)</f>
        <v>0</v>
      </c>
    </row>
    <row r="11" spans="1:14" ht="14.25">
      <c r="A11" s="192">
        <v>1.4</v>
      </c>
      <c r="B11" s="198" t="s">
        <v>257</v>
      </c>
      <c r="C11" s="196">
        <v>0</v>
      </c>
      <c r="D11" s="199">
        <v>0.11</v>
      </c>
      <c r="E11" s="195">
        <f>C11*D11</f>
        <v>0</v>
      </c>
      <c r="F11" s="196"/>
      <c r="G11" s="196"/>
      <c r="H11" s="196"/>
      <c r="I11" s="196"/>
      <c r="J11" s="196"/>
      <c r="K11" s="196"/>
      <c r="L11" s="196"/>
      <c r="M11" s="196"/>
      <c r="N11" s="197">
        <f t="shared" si="1"/>
        <v>0</v>
      </c>
    </row>
    <row r="12" spans="1:14" ht="14.25">
      <c r="A12" s="192">
        <v>1.5</v>
      </c>
      <c r="B12" s="198" t="s">
        <v>256</v>
      </c>
      <c r="C12" s="196">
        <v>0</v>
      </c>
      <c r="D12" s="199">
        <v>0.14000000000000001</v>
      </c>
      <c r="E12" s="195">
        <f>C12*D12</f>
        <v>0</v>
      </c>
      <c r="F12" s="196"/>
      <c r="G12" s="196"/>
      <c r="H12" s="196"/>
      <c r="I12" s="196"/>
      <c r="J12" s="196"/>
      <c r="K12" s="196"/>
      <c r="L12" s="196"/>
      <c r="M12" s="196"/>
      <c r="N12" s="197">
        <f t="shared" si="1"/>
        <v>0</v>
      </c>
    </row>
    <row r="13" spans="1:14" ht="14.25">
      <c r="A13" s="192">
        <v>1.6</v>
      </c>
      <c r="B13" s="200" t="s">
        <v>255</v>
      </c>
      <c r="C13" s="196">
        <v>0</v>
      </c>
      <c r="D13" s="201"/>
      <c r="E13" s="196"/>
      <c r="F13" s="196"/>
      <c r="G13" s="196"/>
      <c r="H13" s="196"/>
      <c r="I13" s="196"/>
      <c r="J13" s="196"/>
      <c r="K13" s="196"/>
      <c r="L13" s="196"/>
      <c r="M13" s="196"/>
      <c r="N13" s="197">
        <f>SUMPRODUCT($F$6:$M$6,F13:M13)</f>
        <v>0</v>
      </c>
    </row>
    <row r="14" spans="1:14" ht="15">
      <c r="A14" s="192">
        <v>2</v>
      </c>
      <c r="B14" s="202" t="s">
        <v>261</v>
      </c>
      <c r="C14" s="194">
        <f>SUM(C15:C20)</f>
        <v>0</v>
      </c>
      <c r="D14" s="187"/>
      <c r="E14" s="195">
        <f t="shared" ref="E14:M14" si="2">SUM(E15:E20)</f>
        <v>0</v>
      </c>
      <c r="F14" s="196">
        <f t="shared" si="2"/>
        <v>0</v>
      </c>
      <c r="G14" s="196">
        <f t="shared" si="2"/>
        <v>0</v>
      </c>
      <c r="H14" s="196">
        <f t="shared" si="2"/>
        <v>0</v>
      </c>
      <c r="I14" s="196">
        <f t="shared" si="2"/>
        <v>0</v>
      </c>
      <c r="J14" s="196">
        <f t="shared" si="2"/>
        <v>0</v>
      </c>
      <c r="K14" s="196">
        <f t="shared" si="2"/>
        <v>0</v>
      </c>
      <c r="L14" s="196">
        <f t="shared" si="2"/>
        <v>0</v>
      </c>
      <c r="M14" s="196">
        <f t="shared" si="2"/>
        <v>0</v>
      </c>
      <c r="N14" s="197">
        <f>SUM(N15:N20)</f>
        <v>0</v>
      </c>
    </row>
    <row r="15" spans="1:14" ht="14.25">
      <c r="A15" s="192">
        <v>2.1</v>
      </c>
      <c r="B15" s="200" t="s">
        <v>260</v>
      </c>
      <c r="C15" s="196"/>
      <c r="D15" s="199">
        <v>5.0000000000000001E-3</v>
      </c>
      <c r="E15" s="195">
        <f>C15*D15</f>
        <v>0</v>
      </c>
      <c r="F15" s="196"/>
      <c r="G15" s="196"/>
      <c r="H15" s="196"/>
      <c r="I15" s="196"/>
      <c r="J15" s="196"/>
      <c r="K15" s="196"/>
      <c r="L15" s="196"/>
      <c r="M15" s="196"/>
      <c r="N15" s="197">
        <f>SUMPRODUCT($F$6:$M$6,F15:M15)</f>
        <v>0</v>
      </c>
    </row>
    <row r="16" spans="1:14" ht="14.25">
      <c r="A16" s="192">
        <v>2.2000000000000002</v>
      </c>
      <c r="B16" s="200" t="s">
        <v>259</v>
      </c>
      <c r="C16" s="196"/>
      <c r="D16" s="199">
        <v>0.01</v>
      </c>
      <c r="E16" s="195">
        <f>C16*D16</f>
        <v>0</v>
      </c>
      <c r="F16" s="196"/>
      <c r="G16" s="196"/>
      <c r="H16" s="196"/>
      <c r="I16" s="196"/>
      <c r="J16" s="196"/>
      <c r="K16" s="196"/>
      <c r="L16" s="196"/>
      <c r="M16" s="196"/>
      <c r="N16" s="197">
        <f t="shared" ref="N16:N20" si="3">SUMPRODUCT($F$6:$M$6,F16:M16)</f>
        <v>0</v>
      </c>
    </row>
    <row r="17" spans="1:14" ht="14.25">
      <c r="A17" s="192">
        <v>2.2999999999999998</v>
      </c>
      <c r="B17" s="200" t="s">
        <v>258</v>
      </c>
      <c r="C17" s="196"/>
      <c r="D17" s="199">
        <v>0.02</v>
      </c>
      <c r="E17" s="195">
        <f>C17*D17</f>
        <v>0</v>
      </c>
      <c r="F17" s="196"/>
      <c r="G17" s="196"/>
      <c r="H17" s="196"/>
      <c r="I17" s="196"/>
      <c r="J17" s="196"/>
      <c r="K17" s="196"/>
      <c r="L17" s="196"/>
      <c r="M17" s="196"/>
      <c r="N17" s="197">
        <f t="shared" si="3"/>
        <v>0</v>
      </c>
    </row>
    <row r="18" spans="1:14" ht="14.25">
      <c r="A18" s="192">
        <v>2.4</v>
      </c>
      <c r="B18" s="200" t="s">
        <v>257</v>
      </c>
      <c r="C18" s="196"/>
      <c r="D18" s="199">
        <v>0.03</v>
      </c>
      <c r="E18" s="195">
        <f>C18*D18</f>
        <v>0</v>
      </c>
      <c r="F18" s="196"/>
      <c r="G18" s="196"/>
      <c r="H18" s="196"/>
      <c r="I18" s="196"/>
      <c r="J18" s="196"/>
      <c r="K18" s="196"/>
      <c r="L18" s="196"/>
      <c r="M18" s="196"/>
      <c r="N18" s="197">
        <f t="shared" si="3"/>
        <v>0</v>
      </c>
    </row>
    <row r="19" spans="1:14" ht="14.25">
      <c r="A19" s="192">
        <v>2.5</v>
      </c>
      <c r="B19" s="200" t="s">
        <v>256</v>
      </c>
      <c r="C19" s="196"/>
      <c r="D19" s="199">
        <v>0.04</v>
      </c>
      <c r="E19" s="195">
        <f>C19*D19</f>
        <v>0</v>
      </c>
      <c r="F19" s="196"/>
      <c r="G19" s="196"/>
      <c r="H19" s="196"/>
      <c r="I19" s="196"/>
      <c r="J19" s="196"/>
      <c r="K19" s="196"/>
      <c r="L19" s="196"/>
      <c r="M19" s="196"/>
      <c r="N19" s="197">
        <f t="shared" si="3"/>
        <v>0</v>
      </c>
    </row>
    <row r="20" spans="1:14" ht="14.25">
      <c r="A20" s="192">
        <v>2.6</v>
      </c>
      <c r="B20" s="200" t="s">
        <v>255</v>
      </c>
      <c r="C20" s="196"/>
      <c r="D20" s="201"/>
      <c r="E20" s="203"/>
      <c r="F20" s="196"/>
      <c r="G20" s="196"/>
      <c r="H20" s="196"/>
      <c r="I20" s="196"/>
      <c r="J20" s="196"/>
      <c r="K20" s="196"/>
      <c r="L20" s="196"/>
      <c r="M20" s="196"/>
      <c r="N20" s="197">
        <f t="shared" si="3"/>
        <v>0</v>
      </c>
    </row>
    <row r="21" spans="1:14" ht="15.75" thickBot="1">
      <c r="A21" s="204"/>
      <c r="B21" s="205" t="s">
        <v>106</v>
      </c>
      <c r="C21" s="180">
        <f>C14+C7</f>
        <v>25688000</v>
      </c>
      <c r="D21" s="206"/>
      <c r="E21" s="207">
        <f>E14+E7</f>
        <v>513760</v>
      </c>
      <c r="F21" s="208">
        <f>F7+F14</f>
        <v>0</v>
      </c>
      <c r="G21" s="208">
        <f t="shared" ref="G21:L21" si="4">G7+G14</f>
        <v>0</v>
      </c>
      <c r="H21" s="208">
        <f t="shared" si="4"/>
        <v>0</v>
      </c>
      <c r="I21" s="208">
        <f t="shared" si="4"/>
        <v>0</v>
      </c>
      <c r="J21" s="208">
        <f t="shared" si="4"/>
        <v>0</v>
      </c>
      <c r="K21" s="208">
        <f t="shared" si="4"/>
        <v>513760</v>
      </c>
      <c r="L21" s="208">
        <f t="shared" si="4"/>
        <v>0</v>
      </c>
      <c r="M21" s="208">
        <f>M7+M14</f>
        <v>0</v>
      </c>
      <c r="N21" s="209">
        <f>N14+N7</f>
        <v>513760</v>
      </c>
    </row>
    <row r="22" spans="1:14">
      <c r="E22" s="210"/>
      <c r="F22" s="210"/>
      <c r="G22" s="210"/>
      <c r="H22" s="210"/>
      <c r="I22" s="210"/>
      <c r="J22" s="210"/>
      <c r="K22" s="210"/>
      <c r="L22" s="210"/>
      <c r="M22" s="210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0" zoomScale="90" zoomScaleNormal="90" workbookViewId="0">
      <selection activeCell="K17" sqref="K17"/>
    </sheetView>
  </sheetViews>
  <sheetFormatPr defaultRowHeight="15"/>
  <cols>
    <col min="1" max="1" width="11.42578125" customWidth="1"/>
    <col min="2" max="2" width="76.85546875" style="377" customWidth="1"/>
    <col min="3" max="3" width="22.85546875" customWidth="1"/>
  </cols>
  <sheetData>
    <row r="1" spans="1:3">
      <c r="A1" s="2" t="s">
        <v>30</v>
      </c>
      <c r="B1" t="str">
        <f>'Info '!C2</f>
        <v>JSC "BasisBank"</v>
      </c>
    </row>
    <row r="2" spans="1:3">
      <c r="A2" s="2" t="s">
        <v>31</v>
      </c>
      <c r="B2" s="486">
        <v>44104</v>
      </c>
    </row>
    <row r="3" spans="1:3">
      <c r="A3" s="4"/>
      <c r="B3"/>
    </row>
    <row r="4" spans="1:3">
      <c r="A4" s="4" t="s">
        <v>433</v>
      </c>
      <c r="B4" t="s">
        <v>434</v>
      </c>
    </row>
    <row r="5" spans="1:3">
      <c r="A5" s="378" t="s">
        <v>435</v>
      </c>
      <c r="B5" s="379"/>
      <c r="C5" s="380"/>
    </row>
    <row r="6" spans="1:3" ht="24">
      <c r="A6" s="381">
        <v>1</v>
      </c>
      <c r="B6" s="382" t="s">
        <v>486</v>
      </c>
      <c r="C6" s="383">
        <v>1754722014.8799651</v>
      </c>
    </row>
    <row r="7" spans="1:3">
      <c r="A7" s="381">
        <v>2</v>
      </c>
      <c r="B7" s="382" t="s">
        <v>436</v>
      </c>
      <c r="C7" s="383">
        <v>-14304695.390000001</v>
      </c>
    </row>
    <row r="8" spans="1:3" ht="24">
      <c r="A8" s="384">
        <v>3</v>
      </c>
      <c r="B8" s="385" t="s">
        <v>437</v>
      </c>
      <c r="C8" s="383">
        <v>1740417319.489965</v>
      </c>
    </row>
    <row r="9" spans="1:3">
      <c r="A9" s="378" t="s">
        <v>438</v>
      </c>
      <c r="B9" s="379"/>
      <c r="C9" s="386"/>
    </row>
    <row r="10" spans="1:3" ht="24">
      <c r="A10" s="387">
        <v>4</v>
      </c>
      <c r="B10" s="388" t="s">
        <v>439</v>
      </c>
      <c r="C10" s="383"/>
    </row>
    <row r="11" spans="1:3">
      <c r="A11" s="387">
        <v>5</v>
      </c>
      <c r="B11" s="389" t="s">
        <v>440</v>
      </c>
      <c r="C11" s="383"/>
    </row>
    <row r="12" spans="1:3">
      <c r="A12" s="387" t="s">
        <v>441</v>
      </c>
      <c r="B12" s="389" t="s">
        <v>442</v>
      </c>
      <c r="C12" s="383">
        <v>513760</v>
      </c>
    </row>
    <row r="13" spans="1:3" ht="24">
      <c r="A13" s="390">
        <v>6</v>
      </c>
      <c r="B13" s="388" t="s">
        <v>443</v>
      </c>
      <c r="C13" s="383"/>
    </row>
    <row r="14" spans="1:3">
      <c r="A14" s="390">
        <v>7</v>
      </c>
      <c r="B14" s="391" t="s">
        <v>444</v>
      </c>
      <c r="C14" s="383"/>
    </row>
    <row r="15" spans="1:3">
      <c r="A15" s="392">
        <v>8</v>
      </c>
      <c r="B15" s="393" t="s">
        <v>445</v>
      </c>
      <c r="C15" s="383"/>
    </row>
    <row r="16" spans="1:3">
      <c r="A16" s="390">
        <v>9</v>
      </c>
      <c r="B16" s="391" t="s">
        <v>446</v>
      </c>
      <c r="C16" s="383"/>
    </row>
    <row r="17" spans="1:3">
      <c r="A17" s="390">
        <v>10</v>
      </c>
      <c r="B17" s="391" t="s">
        <v>447</v>
      </c>
      <c r="C17" s="383"/>
    </row>
    <row r="18" spans="1:3">
      <c r="A18" s="394">
        <v>11</v>
      </c>
      <c r="B18" s="395" t="s">
        <v>448</v>
      </c>
      <c r="C18" s="396">
        <v>513760</v>
      </c>
    </row>
    <row r="19" spans="1:3">
      <c r="A19" s="397" t="s">
        <v>449</v>
      </c>
      <c r="B19" s="398"/>
      <c r="C19" s="399"/>
    </row>
    <row r="20" spans="1:3" ht="24">
      <c r="A20" s="400">
        <v>12</v>
      </c>
      <c r="B20" s="388" t="s">
        <v>450</v>
      </c>
      <c r="C20" s="383"/>
    </row>
    <row r="21" spans="1:3">
      <c r="A21" s="400">
        <v>13</v>
      </c>
      <c r="B21" s="388" t="s">
        <v>451</v>
      </c>
      <c r="C21" s="383"/>
    </row>
    <row r="22" spans="1:3">
      <c r="A22" s="400">
        <v>14</v>
      </c>
      <c r="B22" s="388" t="s">
        <v>452</v>
      </c>
      <c r="C22" s="383"/>
    </row>
    <row r="23" spans="1:3" ht="24">
      <c r="A23" s="400" t="s">
        <v>453</v>
      </c>
      <c r="B23" s="388" t="s">
        <v>454</v>
      </c>
      <c r="C23" s="383"/>
    </row>
    <row r="24" spans="1:3">
      <c r="A24" s="400">
        <v>15</v>
      </c>
      <c r="B24" s="388" t="s">
        <v>455</v>
      </c>
      <c r="C24" s="383"/>
    </row>
    <row r="25" spans="1:3">
      <c r="A25" s="400" t="s">
        <v>456</v>
      </c>
      <c r="B25" s="388" t="s">
        <v>457</v>
      </c>
      <c r="C25" s="383"/>
    </row>
    <row r="26" spans="1:3">
      <c r="A26" s="401">
        <v>16</v>
      </c>
      <c r="B26" s="402" t="s">
        <v>458</v>
      </c>
      <c r="C26" s="396">
        <v>0</v>
      </c>
    </row>
    <row r="27" spans="1:3">
      <c r="A27" s="378" t="s">
        <v>459</v>
      </c>
      <c r="B27" s="379"/>
      <c r="C27" s="386"/>
    </row>
    <row r="28" spans="1:3">
      <c r="A28" s="403">
        <v>17</v>
      </c>
      <c r="B28" s="389" t="s">
        <v>460</v>
      </c>
      <c r="C28" s="383"/>
    </row>
    <row r="29" spans="1:3">
      <c r="A29" s="403">
        <v>18</v>
      </c>
      <c r="B29" s="389" t="s">
        <v>461</v>
      </c>
      <c r="C29" s="383"/>
    </row>
    <row r="30" spans="1:3">
      <c r="A30" s="401">
        <v>19</v>
      </c>
      <c r="B30" s="402" t="s">
        <v>462</v>
      </c>
      <c r="C30" s="396">
        <v>0</v>
      </c>
    </row>
    <row r="31" spans="1:3">
      <c r="A31" s="378" t="s">
        <v>463</v>
      </c>
      <c r="B31" s="379"/>
      <c r="C31" s="386"/>
    </row>
    <row r="32" spans="1:3" ht="24">
      <c r="A32" s="403" t="s">
        <v>464</v>
      </c>
      <c r="B32" s="388" t="s">
        <v>465</v>
      </c>
      <c r="C32" s="404"/>
    </row>
    <row r="33" spans="1:3">
      <c r="A33" s="403" t="s">
        <v>466</v>
      </c>
      <c r="B33" s="389" t="s">
        <v>467</v>
      </c>
      <c r="C33" s="404"/>
    </row>
    <row r="34" spans="1:3">
      <c r="A34" s="378" t="s">
        <v>468</v>
      </c>
      <c r="B34" s="379"/>
      <c r="C34" s="386"/>
    </row>
    <row r="35" spans="1:3">
      <c r="A35" s="405">
        <v>20</v>
      </c>
      <c r="B35" s="406" t="s">
        <v>469</v>
      </c>
      <c r="C35" s="396">
        <v>225149320.08999997</v>
      </c>
    </row>
    <row r="36" spans="1:3">
      <c r="A36" s="401">
        <v>21</v>
      </c>
      <c r="B36" s="402" t="s">
        <v>470</v>
      </c>
      <c r="C36" s="396">
        <v>1740931079.489965</v>
      </c>
    </row>
    <row r="37" spans="1:3">
      <c r="A37" s="378" t="s">
        <v>471</v>
      </c>
      <c r="B37" s="379"/>
      <c r="C37" s="386"/>
    </row>
    <row r="38" spans="1:3">
      <c r="A38" s="401">
        <v>22</v>
      </c>
      <c r="B38" s="402" t="s">
        <v>471</v>
      </c>
      <c r="C38" s="478">
        <v>0.12932695770814848</v>
      </c>
    </row>
    <row r="39" spans="1:3">
      <c r="A39" s="378" t="s">
        <v>472</v>
      </c>
      <c r="B39" s="379"/>
      <c r="C39" s="386"/>
    </row>
    <row r="40" spans="1:3">
      <c r="A40" s="407" t="s">
        <v>473</v>
      </c>
      <c r="B40" s="388" t="s">
        <v>474</v>
      </c>
      <c r="C40" s="404"/>
    </row>
    <row r="41" spans="1:3" ht="24">
      <c r="A41" s="408" t="s">
        <v>475</v>
      </c>
      <c r="B41" s="382" t="s">
        <v>476</v>
      </c>
      <c r="C41" s="404"/>
    </row>
    <row r="43" spans="1:3">
      <c r="B43" s="377" t="s">
        <v>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36" sqref="C36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6.5703125" style="3" bestFit="1" customWidth="1"/>
    <col min="4" max="7" width="16.5703125" style="4" bestFit="1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"BasisBank"</v>
      </c>
    </row>
    <row r="2" spans="1:8">
      <c r="A2" s="2" t="s">
        <v>31</v>
      </c>
      <c r="B2" s="486">
        <v>44104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141</v>
      </c>
      <c r="B4" s="10" t="s">
        <v>140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83">
        <v>44104</v>
      </c>
      <c r="D5" s="484">
        <v>44012</v>
      </c>
      <c r="E5" s="484">
        <v>43921</v>
      </c>
      <c r="F5" s="484">
        <v>43830</v>
      </c>
      <c r="G5" s="485">
        <v>43738</v>
      </c>
    </row>
    <row r="6" spans="1:8">
      <c r="B6" s="223" t="s">
        <v>139</v>
      </c>
      <c r="C6" s="316"/>
      <c r="D6" s="316"/>
      <c r="E6" s="316"/>
      <c r="F6" s="316"/>
      <c r="G6" s="345"/>
    </row>
    <row r="7" spans="1:8">
      <c r="A7" s="13"/>
      <c r="B7" s="224" t="s">
        <v>133</v>
      </c>
      <c r="C7" s="316"/>
      <c r="D7" s="316"/>
      <c r="E7" s="316"/>
      <c r="F7" s="316"/>
      <c r="G7" s="345"/>
    </row>
    <row r="8" spans="1:8" ht="15">
      <c r="A8" s="371">
        <v>1</v>
      </c>
      <c r="B8" s="14" t="s">
        <v>138</v>
      </c>
      <c r="C8" s="429">
        <v>225149320.08999997</v>
      </c>
      <c r="D8" s="430">
        <v>215968401.19</v>
      </c>
      <c r="E8" s="430">
        <v>206517106.97999999</v>
      </c>
      <c r="F8" s="430">
        <v>229020832.70999998</v>
      </c>
      <c r="G8" s="431">
        <v>218750973.47</v>
      </c>
    </row>
    <row r="9" spans="1:8" ht="15">
      <c r="A9" s="371">
        <v>2</v>
      </c>
      <c r="B9" s="14" t="s">
        <v>137</v>
      </c>
      <c r="C9" s="429">
        <v>225149320.08999997</v>
      </c>
      <c r="D9" s="430">
        <v>215968401.19</v>
      </c>
      <c r="E9" s="430">
        <v>206517106.97999999</v>
      </c>
      <c r="F9" s="430">
        <v>229020832.70999998</v>
      </c>
      <c r="G9" s="431">
        <v>218750973.47</v>
      </c>
    </row>
    <row r="10" spans="1:8" ht="15">
      <c r="A10" s="371">
        <v>3</v>
      </c>
      <c r="B10" s="14" t="s">
        <v>136</v>
      </c>
      <c r="C10" s="429">
        <v>258330127.02649707</v>
      </c>
      <c r="D10" s="430">
        <v>247142333.48140001</v>
      </c>
      <c r="E10" s="430">
        <v>240031437.33189449</v>
      </c>
      <c r="F10" s="430">
        <v>258633011.39696059</v>
      </c>
      <c r="G10" s="431">
        <v>248732469.75277609</v>
      </c>
    </row>
    <row r="11" spans="1:8" ht="15">
      <c r="A11" s="372"/>
      <c r="B11" s="223" t="s">
        <v>135</v>
      </c>
      <c r="C11" s="432"/>
      <c r="D11" s="432"/>
      <c r="E11" s="432"/>
      <c r="F11" s="432"/>
      <c r="G11" s="433"/>
    </row>
    <row r="12" spans="1:8" ht="15" customHeight="1">
      <c r="A12" s="371">
        <v>4</v>
      </c>
      <c r="B12" s="14" t="s">
        <v>267</v>
      </c>
      <c r="C12" s="434">
        <v>1493097477.3454585</v>
      </c>
      <c r="D12" s="430">
        <v>1430337458.6237881</v>
      </c>
      <c r="E12" s="430">
        <v>1513604140.1932437</v>
      </c>
      <c r="F12" s="430">
        <v>1359785587.2047498</v>
      </c>
      <c r="G12" s="431">
        <v>1344638132.5189607</v>
      </c>
    </row>
    <row r="13" spans="1:8" ht="15">
      <c r="A13" s="372"/>
      <c r="B13" s="223" t="s">
        <v>134</v>
      </c>
      <c r="C13" s="316"/>
      <c r="D13" s="316"/>
      <c r="E13" s="316"/>
      <c r="F13" s="316"/>
      <c r="G13" s="345"/>
    </row>
    <row r="14" spans="1:8" s="15" customFormat="1" ht="15">
      <c r="A14" s="371"/>
      <c r="B14" s="224" t="s">
        <v>479</v>
      </c>
      <c r="C14" s="316"/>
      <c r="D14" s="316"/>
      <c r="E14" s="316"/>
      <c r="F14" s="316"/>
      <c r="G14" s="345"/>
    </row>
    <row r="15" spans="1:8" ht="15">
      <c r="A15" s="373">
        <v>5</v>
      </c>
      <c r="B15" s="14" t="str">
        <f>"Common equity Tier 1 ratio &gt;="&amp;ROUND('9.1. Capital Requirements'!C19*100, 2)&amp;"%"</f>
        <v>Common equity Tier 1 ratio &gt;=5.43%</v>
      </c>
      <c r="C15" s="435">
        <v>0.15079345019742946</v>
      </c>
      <c r="D15" s="436">
        <v>0.15099122230763354</v>
      </c>
      <c r="E15" s="436">
        <v>0.13644063298719156</v>
      </c>
      <c r="F15" s="436">
        <v>0.16842422427846718</v>
      </c>
      <c r="G15" s="437">
        <v>0.16268389850004153</v>
      </c>
    </row>
    <row r="16" spans="1:8" ht="15" customHeight="1">
      <c r="A16" s="373">
        <v>6</v>
      </c>
      <c r="B16" s="14" t="str">
        <f>"Tier 1 ratio &gt;="&amp;ROUND('9.1. Capital Requirements'!C20*100, 2)&amp;"%"</f>
        <v>Tier 1 ratio &gt;=7.25%</v>
      </c>
      <c r="C16" s="435">
        <v>0.15079345019742946</v>
      </c>
      <c r="D16" s="436">
        <v>0.15099122230763354</v>
      </c>
      <c r="E16" s="436">
        <v>0.13644063298719156</v>
      </c>
      <c r="F16" s="436">
        <v>0.16842422427846718</v>
      </c>
      <c r="G16" s="437">
        <v>0.16268389850004153</v>
      </c>
    </row>
    <row r="17" spans="1:7" ht="15">
      <c r="A17" s="373">
        <v>7</v>
      </c>
      <c r="B17" s="14" t="str">
        <f>"Total Regulatory Capital ratio &gt;="&amp;ROUND('9.1. Capital Requirements'!C21*100,2)&amp;"%"</f>
        <v>Total Regulatory Capital ratio &gt;=12.28%</v>
      </c>
      <c r="C17" s="435">
        <v>0.17301625040970259</v>
      </c>
      <c r="D17" s="436">
        <v>0.17278603170974086</v>
      </c>
      <c r="E17" s="436">
        <v>0.15858270399633642</v>
      </c>
      <c r="F17" s="436">
        <v>0.19020131837742218</v>
      </c>
      <c r="G17" s="437">
        <v>0.18498097275198963</v>
      </c>
    </row>
    <row r="18" spans="1:7" ht="15">
      <c r="A18" s="372"/>
      <c r="B18" s="225" t="s">
        <v>132</v>
      </c>
      <c r="C18" s="438"/>
      <c r="D18" s="438"/>
      <c r="E18" s="438"/>
      <c r="F18" s="438"/>
      <c r="G18" s="439"/>
    </row>
    <row r="19" spans="1:7" ht="15" customHeight="1">
      <c r="A19" s="374">
        <v>8</v>
      </c>
      <c r="B19" s="14" t="s">
        <v>131</v>
      </c>
      <c r="C19" s="440">
        <v>7.0839950279849975E-2</v>
      </c>
      <c r="D19" s="441">
        <v>7.0148278795202051E-2</v>
      </c>
      <c r="E19" s="441">
        <v>7.0799938834958109E-2</v>
      </c>
      <c r="F19" s="441">
        <v>7.4598491471317488E-2</v>
      </c>
      <c r="G19" s="442">
        <v>7.547097025976339E-2</v>
      </c>
    </row>
    <row r="20" spans="1:7" ht="15">
      <c r="A20" s="374">
        <v>9</v>
      </c>
      <c r="B20" s="14" t="s">
        <v>130</v>
      </c>
      <c r="C20" s="440">
        <v>4.0347292186893008E-2</v>
      </c>
      <c r="D20" s="441">
        <v>4.1344712489973061E-2</v>
      </c>
      <c r="E20" s="441">
        <v>4.0223945394480869E-2</v>
      </c>
      <c r="F20" s="441">
        <v>3.7182167425987976E-2</v>
      </c>
      <c r="G20" s="442">
        <v>3.6969661371401834E-2</v>
      </c>
    </row>
    <row r="21" spans="1:7" ht="15">
      <c r="A21" s="374">
        <v>10</v>
      </c>
      <c r="B21" s="14" t="s">
        <v>129</v>
      </c>
      <c r="C21" s="440">
        <v>2.0405175263203994E-2</v>
      </c>
      <c r="D21" s="441">
        <v>1.7814133146248173E-2</v>
      </c>
      <c r="E21" s="441">
        <v>1.7400885598260491E-2</v>
      </c>
      <c r="F21" s="441">
        <v>2.3781958508763735E-2</v>
      </c>
      <c r="G21" s="442">
        <v>2.3868923491411873E-2</v>
      </c>
    </row>
    <row r="22" spans="1:7" ht="15">
      <c r="A22" s="374">
        <v>11</v>
      </c>
      <c r="B22" s="14" t="s">
        <v>128</v>
      </c>
      <c r="C22" s="440">
        <v>3.0492658092956964E-2</v>
      </c>
      <c r="D22" s="441">
        <v>2.8803566305228994E-2</v>
      </c>
      <c r="E22" s="441">
        <v>3.0575993440477244E-2</v>
      </c>
      <c r="F22" s="441">
        <v>3.7416324045329519E-2</v>
      </c>
      <c r="G22" s="442">
        <v>3.8501308888361549E-2</v>
      </c>
    </row>
    <row r="23" spans="1:7" ht="15">
      <c r="A23" s="374">
        <v>12</v>
      </c>
      <c r="B23" s="14" t="s">
        <v>272</v>
      </c>
      <c r="C23" s="440">
        <v>-8.8184580812811556E-4</v>
      </c>
      <c r="D23" s="441">
        <v>-1.535893525127619E-2</v>
      </c>
      <c r="E23" s="441">
        <v>-5.3841947238291776E-2</v>
      </c>
      <c r="F23" s="441">
        <v>1.6603306420514993E-2</v>
      </c>
      <c r="G23" s="442">
        <v>1.3115457441101678E-2</v>
      </c>
    </row>
    <row r="24" spans="1:7" ht="15">
      <c r="A24" s="374">
        <v>13</v>
      </c>
      <c r="B24" s="14" t="s">
        <v>273</v>
      </c>
      <c r="C24" s="440">
        <v>-6.3873704896180552E-3</v>
      </c>
      <c r="D24" s="441">
        <v>-0.11145483140039698</v>
      </c>
      <c r="E24" s="441">
        <v>-0.37960631663543476</v>
      </c>
      <c r="F24" s="441">
        <v>0.10984023371340056</v>
      </c>
      <c r="G24" s="442">
        <v>8.5606706722938825E-2</v>
      </c>
    </row>
    <row r="25" spans="1:7" ht="15">
      <c r="A25" s="372"/>
      <c r="B25" s="225" t="s">
        <v>352</v>
      </c>
      <c r="C25" s="438"/>
      <c r="D25" s="438"/>
      <c r="E25" s="438"/>
      <c r="F25" s="438"/>
      <c r="G25" s="439"/>
    </row>
    <row r="26" spans="1:7" ht="15">
      <c r="A26" s="374">
        <v>14</v>
      </c>
      <c r="B26" s="14" t="s">
        <v>127</v>
      </c>
      <c r="C26" s="440">
        <v>6.1674933283950004E-2</v>
      </c>
      <c r="D26" s="441">
        <v>6.5558648322932345E-2</v>
      </c>
      <c r="E26" s="441">
        <v>5.303639470575567E-2</v>
      </c>
      <c r="F26" s="441">
        <v>3.8814743834182715E-2</v>
      </c>
      <c r="G26" s="442">
        <v>5.5721109754603086E-2</v>
      </c>
    </row>
    <row r="27" spans="1:7" ht="15" customHeight="1">
      <c r="A27" s="374">
        <v>15</v>
      </c>
      <c r="B27" s="14" t="s">
        <v>126</v>
      </c>
      <c r="C27" s="440">
        <v>6.1542531506263952E-2</v>
      </c>
      <c r="D27" s="441">
        <v>6.2280671276398046E-2</v>
      </c>
      <c r="E27" s="441">
        <v>6.1956797060720319E-2</v>
      </c>
      <c r="F27" s="441">
        <v>3.8608235866513921E-2</v>
      </c>
      <c r="G27" s="442">
        <v>4.3655364173270726E-2</v>
      </c>
    </row>
    <row r="28" spans="1:7" ht="15">
      <c r="A28" s="374">
        <v>16</v>
      </c>
      <c r="B28" s="14" t="s">
        <v>125</v>
      </c>
      <c r="C28" s="440">
        <v>0.58474716330136189</v>
      </c>
      <c r="D28" s="441">
        <v>0.58581702432703942</v>
      </c>
      <c r="E28" s="441">
        <v>0.59136987562684029</v>
      </c>
      <c r="F28" s="441">
        <v>0.55866720046453433</v>
      </c>
      <c r="G28" s="442">
        <v>0.57216847691981376</v>
      </c>
    </row>
    <row r="29" spans="1:7" ht="15" customHeight="1">
      <c r="A29" s="374">
        <v>17</v>
      </c>
      <c r="B29" s="14" t="s">
        <v>124</v>
      </c>
      <c r="C29" s="440">
        <v>0.54156204060985791</v>
      </c>
      <c r="D29" s="441">
        <v>0.52999861011906069</v>
      </c>
      <c r="E29" s="441">
        <v>0.57251364771530533</v>
      </c>
      <c r="F29" s="441">
        <v>0.54521103035847407</v>
      </c>
      <c r="G29" s="442">
        <v>0.56591274924137691</v>
      </c>
    </row>
    <row r="30" spans="1:7" ht="15">
      <c r="A30" s="374">
        <v>18</v>
      </c>
      <c r="B30" s="14" t="s">
        <v>123</v>
      </c>
      <c r="C30" s="440">
        <v>4.2007147546551528E-2</v>
      </c>
      <c r="D30" s="441">
        <v>4.0616524880453989E-2</v>
      </c>
      <c r="E30" s="441">
        <v>0.11012236161272641</v>
      </c>
      <c r="F30" s="441">
        <v>9.0015197420837273E-2</v>
      </c>
      <c r="G30" s="442">
        <v>3.1148089287758179E-2</v>
      </c>
    </row>
    <row r="31" spans="1:7" ht="15" customHeight="1">
      <c r="A31" s="372"/>
      <c r="B31" s="225" t="s">
        <v>353</v>
      </c>
      <c r="C31" s="438"/>
      <c r="D31" s="438"/>
      <c r="E31" s="438"/>
      <c r="F31" s="438"/>
      <c r="G31" s="439"/>
    </row>
    <row r="32" spans="1:7" ht="15" customHeight="1">
      <c r="A32" s="374">
        <v>19</v>
      </c>
      <c r="B32" s="14" t="s">
        <v>122</v>
      </c>
      <c r="C32" s="443">
        <v>0.2714951603677026</v>
      </c>
      <c r="D32" s="444">
        <v>0.29938818872778328</v>
      </c>
      <c r="E32" s="444">
        <v>0.28384706777695884</v>
      </c>
      <c r="F32" s="444">
        <v>0.28866582898190268</v>
      </c>
      <c r="G32" s="445">
        <v>0.32566285220930696</v>
      </c>
    </row>
    <row r="33" spans="1:7" ht="15" customHeight="1">
      <c r="A33" s="374">
        <v>20</v>
      </c>
      <c r="B33" s="14" t="s">
        <v>121</v>
      </c>
      <c r="C33" s="443">
        <v>0.64311254702589138</v>
      </c>
      <c r="D33" s="444">
        <v>0.65440337420677563</v>
      </c>
      <c r="E33" s="444">
        <v>0.67564734044270991</v>
      </c>
      <c r="F33" s="444">
        <v>0.65081832892319491</v>
      </c>
      <c r="G33" s="445">
        <v>0.68484755651922413</v>
      </c>
    </row>
    <row r="34" spans="1:7" ht="15" customHeight="1">
      <c r="A34" s="374">
        <v>21</v>
      </c>
      <c r="B34" s="14" t="s">
        <v>120</v>
      </c>
      <c r="C34" s="443">
        <v>0.22527962660753947</v>
      </c>
      <c r="D34" s="444">
        <v>0.22100725552248712</v>
      </c>
      <c r="E34" s="444">
        <v>0.22087661990105109</v>
      </c>
      <c r="F34" s="444">
        <v>0.2203742753075271</v>
      </c>
      <c r="G34" s="445">
        <v>0.22502680483253343</v>
      </c>
    </row>
    <row r="35" spans="1:7" ht="15" customHeight="1">
      <c r="A35" s="375"/>
      <c r="B35" s="225" t="s">
        <v>396</v>
      </c>
      <c r="C35" s="316"/>
      <c r="D35" s="316"/>
      <c r="E35" s="316"/>
      <c r="F35" s="316"/>
      <c r="G35" s="345"/>
    </row>
    <row r="36" spans="1:7" ht="15">
      <c r="A36" s="374">
        <v>22</v>
      </c>
      <c r="B36" s="14" t="s">
        <v>379</v>
      </c>
      <c r="C36" s="487">
        <v>500473282.5186106</v>
      </c>
      <c r="D36" s="488">
        <v>482228601.83367562</v>
      </c>
      <c r="E36" s="488">
        <v>510708194.84914559</v>
      </c>
      <c r="F36" s="488">
        <v>465115398.83957189</v>
      </c>
      <c r="G36" s="489">
        <v>461494515.50930411</v>
      </c>
    </row>
    <row r="37" spans="1:7" ht="15" customHeight="1">
      <c r="A37" s="374">
        <v>23</v>
      </c>
      <c r="B37" s="14" t="s">
        <v>391</v>
      </c>
      <c r="C37" s="487">
        <v>244182699.04260415</v>
      </c>
      <c r="D37" s="490">
        <v>216193761.30444035</v>
      </c>
      <c r="E37" s="490">
        <v>232304827.58562928</v>
      </c>
      <c r="F37" s="490">
        <v>212250100.1957415</v>
      </c>
      <c r="G37" s="491">
        <v>232894584.11591014</v>
      </c>
    </row>
    <row r="38" spans="1:7" ht="15.75" thickBot="1">
      <c r="A38" s="376">
        <v>24</v>
      </c>
      <c r="B38" s="226" t="s">
        <v>380</v>
      </c>
      <c r="C38" s="492">
        <v>2.0495853493342286</v>
      </c>
      <c r="D38" s="493">
        <v>2.230538933797491</v>
      </c>
      <c r="E38" s="493">
        <v>2.1984398695326068</v>
      </c>
      <c r="F38" s="493">
        <v>2.1913553793879612</v>
      </c>
      <c r="G38" s="494">
        <v>1.9815596711326753</v>
      </c>
    </row>
    <row r="39" spans="1:7">
      <c r="A39" s="16"/>
    </row>
    <row r="40" spans="1:7" ht="38.25">
      <c r="B40" s="307" t="s">
        <v>480</v>
      </c>
    </row>
    <row r="41" spans="1:7" ht="51">
      <c r="B41" s="307" t="s">
        <v>395</v>
      </c>
    </row>
    <row r="43" spans="1:7">
      <c r="B43" s="30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"BasisBank"</v>
      </c>
    </row>
    <row r="2" spans="1:8">
      <c r="A2" s="2" t="s">
        <v>31</v>
      </c>
      <c r="B2" s="486">
        <v>44104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15" t="s">
        <v>68</v>
      </c>
      <c r="D5" s="516"/>
      <c r="E5" s="517"/>
      <c r="F5" s="515" t="s">
        <v>72</v>
      </c>
      <c r="G5" s="516"/>
      <c r="H5" s="518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17080904.780000001</v>
      </c>
      <c r="D7" s="29">
        <v>26894922.541700002</v>
      </c>
      <c r="E7" s="30">
        <v>43975827.321700007</v>
      </c>
      <c r="F7" s="31">
        <v>18374645.059999999</v>
      </c>
      <c r="G7" s="32">
        <v>23669290.482700001</v>
      </c>
      <c r="H7" s="33">
        <v>42043935.5427</v>
      </c>
    </row>
    <row r="8" spans="1:8">
      <c r="A8" s="24">
        <v>2</v>
      </c>
      <c r="B8" s="28" t="s">
        <v>36</v>
      </c>
      <c r="C8" s="29">
        <v>60829331.520000003</v>
      </c>
      <c r="D8" s="29">
        <v>207906604.81889999</v>
      </c>
      <c r="E8" s="30">
        <v>268735936.33889997</v>
      </c>
      <c r="F8" s="31">
        <v>19993790.899999999</v>
      </c>
      <c r="G8" s="32">
        <v>240538362.648</v>
      </c>
      <c r="H8" s="33">
        <v>260532153.54800001</v>
      </c>
    </row>
    <row r="9" spans="1:8">
      <c r="A9" s="24">
        <v>3</v>
      </c>
      <c r="B9" s="28" t="s">
        <v>37</v>
      </c>
      <c r="C9" s="29">
        <v>600485.03</v>
      </c>
      <c r="D9" s="29">
        <v>124819508.4522</v>
      </c>
      <c r="E9" s="30">
        <v>125419993.4822</v>
      </c>
      <c r="F9" s="31">
        <v>321592.64</v>
      </c>
      <c r="G9" s="32">
        <v>95374567.025899991</v>
      </c>
      <c r="H9" s="33">
        <v>95696159.665899992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</row>
    <row r="11" spans="1:8">
      <c r="A11" s="24">
        <v>5</v>
      </c>
      <c r="B11" s="28" t="s">
        <v>39</v>
      </c>
      <c r="C11" s="29">
        <v>215918460.91</v>
      </c>
      <c r="D11" s="29">
        <v>11277154</v>
      </c>
      <c r="E11" s="30">
        <v>227195614.91</v>
      </c>
      <c r="F11" s="31">
        <v>177102512.97999999</v>
      </c>
      <c r="G11" s="32">
        <v>5792192</v>
      </c>
      <c r="H11" s="33">
        <v>182894704.97999999</v>
      </c>
    </row>
    <row r="12" spans="1:8">
      <c r="A12" s="24">
        <v>6.1</v>
      </c>
      <c r="B12" s="34" t="s">
        <v>40</v>
      </c>
      <c r="C12" s="29">
        <v>431347577.68000001</v>
      </c>
      <c r="D12" s="29">
        <v>607411317.0438</v>
      </c>
      <c r="E12" s="30">
        <v>1038758894.7237999</v>
      </c>
      <c r="F12" s="31">
        <v>403464498.63000005</v>
      </c>
      <c r="G12" s="32">
        <v>539580781.73000002</v>
      </c>
      <c r="H12" s="33">
        <v>943045280.36000013</v>
      </c>
    </row>
    <row r="13" spans="1:8">
      <c r="A13" s="24">
        <v>6.2</v>
      </c>
      <c r="B13" s="34" t="s">
        <v>41</v>
      </c>
      <c r="C13" s="29">
        <v>-20918554.12530987</v>
      </c>
      <c r="D13" s="29">
        <v>-43009297.880641505</v>
      </c>
      <c r="E13" s="30">
        <v>-63927852.005951375</v>
      </c>
      <c r="F13" s="31">
        <v>-12893335.394399999</v>
      </c>
      <c r="G13" s="32">
        <v>-28275649.751600001</v>
      </c>
      <c r="H13" s="33">
        <v>-41168985.145999998</v>
      </c>
    </row>
    <row r="14" spans="1:8">
      <c r="A14" s="24">
        <v>6</v>
      </c>
      <c r="B14" s="28" t="s">
        <v>42</v>
      </c>
      <c r="C14" s="30">
        <v>410429023.55469012</v>
      </c>
      <c r="D14" s="30">
        <v>564402019.16315854</v>
      </c>
      <c r="E14" s="30">
        <v>974831042.71784866</v>
      </c>
      <c r="F14" s="30">
        <v>390571163.23560005</v>
      </c>
      <c r="G14" s="30">
        <v>511305131.97839999</v>
      </c>
      <c r="H14" s="33">
        <v>901876295.21399999</v>
      </c>
    </row>
    <row r="15" spans="1:8">
      <c r="A15" s="24">
        <v>7</v>
      </c>
      <c r="B15" s="28" t="s">
        <v>43</v>
      </c>
      <c r="C15" s="29">
        <v>10510914.700000001</v>
      </c>
      <c r="D15" s="29">
        <v>4582179.9076000005</v>
      </c>
      <c r="E15" s="30">
        <v>15093094.607600002</v>
      </c>
      <c r="F15" s="31">
        <v>4581625.93</v>
      </c>
      <c r="G15" s="32">
        <v>2499242.2696999996</v>
      </c>
      <c r="H15" s="33">
        <v>7080868.1996999998</v>
      </c>
    </row>
    <row r="16" spans="1:8">
      <c r="A16" s="24">
        <v>8</v>
      </c>
      <c r="B16" s="28" t="s">
        <v>200</v>
      </c>
      <c r="C16" s="29">
        <v>17386636.486000001</v>
      </c>
      <c r="D16" s="29">
        <v>0</v>
      </c>
      <c r="E16" s="30">
        <v>17386636.486000001</v>
      </c>
      <c r="F16" s="31">
        <v>12735419.425000001</v>
      </c>
      <c r="G16" s="32">
        <v>0</v>
      </c>
      <c r="H16" s="33">
        <v>12735419.425000001</v>
      </c>
    </row>
    <row r="17" spans="1:8">
      <c r="A17" s="24">
        <v>9</v>
      </c>
      <c r="B17" s="28" t="s">
        <v>44</v>
      </c>
      <c r="C17" s="29">
        <v>17062704.219999999</v>
      </c>
      <c r="D17" s="29">
        <v>0</v>
      </c>
      <c r="E17" s="30">
        <v>17062704.219999999</v>
      </c>
      <c r="F17" s="31">
        <v>9362704.2200000007</v>
      </c>
      <c r="G17" s="32">
        <v>0</v>
      </c>
      <c r="H17" s="33">
        <v>9362704.2200000007</v>
      </c>
    </row>
    <row r="18" spans="1:8">
      <c r="A18" s="24">
        <v>10</v>
      </c>
      <c r="B18" s="28" t="s">
        <v>45</v>
      </c>
      <c r="C18" s="29">
        <v>32960938.57</v>
      </c>
      <c r="D18" s="29">
        <v>0</v>
      </c>
      <c r="E18" s="30">
        <v>32960938.57</v>
      </c>
      <c r="F18" s="31">
        <v>32486735.370000001</v>
      </c>
      <c r="G18" s="32">
        <v>0</v>
      </c>
      <c r="H18" s="33">
        <v>32486735.370000001</v>
      </c>
    </row>
    <row r="19" spans="1:8">
      <c r="A19" s="24">
        <v>11</v>
      </c>
      <c r="B19" s="28" t="s">
        <v>46</v>
      </c>
      <c r="C19" s="29">
        <v>14092224.611000001</v>
      </c>
      <c r="D19" s="29">
        <v>1478190.372</v>
      </c>
      <c r="E19" s="30">
        <v>15570414.983000001</v>
      </c>
      <c r="F19" s="31">
        <v>9265560.129999999</v>
      </c>
      <c r="G19" s="32">
        <v>541862.68050000002</v>
      </c>
      <c r="H19" s="33">
        <v>9807422.8104999997</v>
      </c>
    </row>
    <row r="20" spans="1:8">
      <c r="A20" s="24">
        <v>12</v>
      </c>
      <c r="B20" s="36" t="s">
        <v>47</v>
      </c>
      <c r="C20" s="30">
        <v>796871624.38169014</v>
      </c>
      <c r="D20" s="30">
        <v>941360579.25555849</v>
      </c>
      <c r="E20" s="30">
        <v>1738232203.6372485</v>
      </c>
      <c r="F20" s="30">
        <v>674795749.89059997</v>
      </c>
      <c r="G20" s="30">
        <v>879720649.08520007</v>
      </c>
      <c r="H20" s="33">
        <v>1554516398.9758</v>
      </c>
    </row>
    <row r="21" spans="1:8">
      <c r="A21" s="24"/>
      <c r="B21" s="25" t="s">
        <v>48</v>
      </c>
      <c r="C21" s="37"/>
      <c r="D21" s="37"/>
      <c r="E21" s="37"/>
      <c r="F21" s="38"/>
      <c r="G21" s="39"/>
      <c r="H21" s="40"/>
    </row>
    <row r="22" spans="1:8">
      <c r="A22" s="24">
        <v>13</v>
      </c>
      <c r="B22" s="28" t="s">
        <v>49</v>
      </c>
      <c r="C22" s="29">
        <v>31001144.460000001</v>
      </c>
      <c r="D22" s="29">
        <v>46098000</v>
      </c>
      <c r="E22" s="30">
        <v>77099144.460000008</v>
      </c>
      <c r="F22" s="31">
        <v>30001144.460000001</v>
      </c>
      <c r="G22" s="32">
        <v>9685800</v>
      </c>
      <c r="H22" s="33">
        <v>39686944.460000001</v>
      </c>
    </row>
    <row r="23" spans="1:8">
      <c r="A23" s="24">
        <v>14</v>
      </c>
      <c r="B23" s="28" t="s">
        <v>50</v>
      </c>
      <c r="C23" s="29">
        <v>106158642.11000001</v>
      </c>
      <c r="D23" s="29">
        <v>82910495.252800003</v>
      </c>
      <c r="E23" s="30">
        <v>189069137.3628</v>
      </c>
      <c r="F23" s="31">
        <v>112800786.58</v>
      </c>
      <c r="G23" s="32">
        <v>79423372.224700004</v>
      </c>
      <c r="H23" s="33">
        <v>192224158.80470002</v>
      </c>
    </row>
    <row r="24" spans="1:8">
      <c r="A24" s="24">
        <v>15</v>
      </c>
      <c r="B24" s="28" t="s">
        <v>51</v>
      </c>
      <c r="C24" s="29">
        <v>49140727.629999995</v>
      </c>
      <c r="D24" s="29">
        <v>153378436.79979998</v>
      </c>
      <c r="E24" s="30">
        <v>202519164.42979997</v>
      </c>
      <c r="F24" s="31">
        <v>42087618.890000001</v>
      </c>
      <c r="G24" s="32">
        <v>115496080.6266</v>
      </c>
      <c r="H24" s="33">
        <v>157583699.51660001</v>
      </c>
    </row>
    <row r="25" spans="1:8">
      <c r="A25" s="24">
        <v>16</v>
      </c>
      <c r="B25" s="28" t="s">
        <v>52</v>
      </c>
      <c r="C25" s="29">
        <v>86121360.430000007</v>
      </c>
      <c r="D25" s="29">
        <v>293590879.27859998</v>
      </c>
      <c r="E25" s="30">
        <v>379712239.70859998</v>
      </c>
      <c r="F25" s="31">
        <v>93202690.069999993</v>
      </c>
      <c r="G25" s="32">
        <v>332533804.95969999</v>
      </c>
      <c r="H25" s="33">
        <v>425736495.02969998</v>
      </c>
    </row>
    <row r="26" spans="1:8">
      <c r="A26" s="24">
        <v>17</v>
      </c>
      <c r="B26" s="28" t="s">
        <v>53</v>
      </c>
      <c r="C26" s="37">
        <v>0</v>
      </c>
      <c r="D26" s="37">
        <v>0</v>
      </c>
      <c r="E26" s="30">
        <v>0</v>
      </c>
      <c r="F26" s="38">
        <v>0</v>
      </c>
      <c r="G26" s="39">
        <v>0</v>
      </c>
      <c r="H26" s="33">
        <v>0</v>
      </c>
    </row>
    <row r="27" spans="1:8">
      <c r="A27" s="24">
        <v>18</v>
      </c>
      <c r="B27" s="28" t="s">
        <v>54</v>
      </c>
      <c r="C27" s="29">
        <v>247833611.03999999</v>
      </c>
      <c r="D27" s="29">
        <v>354990565.73430002</v>
      </c>
      <c r="E27" s="30">
        <v>602824176.77429998</v>
      </c>
      <c r="F27" s="31">
        <v>124886000</v>
      </c>
      <c r="G27" s="32">
        <v>338889724.23530006</v>
      </c>
      <c r="H27" s="33">
        <v>463775724.23530006</v>
      </c>
    </row>
    <row r="28" spans="1:8">
      <c r="A28" s="24">
        <v>19</v>
      </c>
      <c r="B28" s="28" t="s">
        <v>55</v>
      </c>
      <c r="C28" s="29">
        <v>3735213.12</v>
      </c>
      <c r="D28" s="29">
        <v>7752279.2991000004</v>
      </c>
      <c r="E28" s="30">
        <v>11487492.419100001</v>
      </c>
      <c r="F28" s="31">
        <v>2483538.73</v>
      </c>
      <c r="G28" s="32">
        <v>9369624.3161000013</v>
      </c>
      <c r="H28" s="33">
        <v>11853163.046100002</v>
      </c>
    </row>
    <row r="29" spans="1:8">
      <c r="A29" s="24">
        <v>20</v>
      </c>
      <c r="B29" s="28" t="s">
        <v>56</v>
      </c>
      <c r="C29" s="29">
        <v>10904429.310000001</v>
      </c>
      <c r="D29" s="29">
        <v>9052177.9637000002</v>
      </c>
      <c r="E29" s="30">
        <v>19956607.273699999</v>
      </c>
      <c r="F29" s="31">
        <v>11905917.08</v>
      </c>
      <c r="G29" s="32">
        <v>7089320.7966000009</v>
      </c>
      <c r="H29" s="33">
        <v>18995237.876600001</v>
      </c>
    </row>
    <row r="30" spans="1:8">
      <c r="A30" s="24">
        <v>21</v>
      </c>
      <c r="B30" s="28" t="s">
        <v>57</v>
      </c>
      <c r="C30" s="29">
        <v>0</v>
      </c>
      <c r="D30" s="29">
        <v>16110220</v>
      </c>
      <c r="E30" s="30">
        <v>16110220</v>
      </c>
      <c r="F30" s="31">
        <v>0</v>
      </c>
      <c r="G30" s="32">
        <v>14480480</v>
      </c>
      <c r="H30" s="33">
        <v>14480480</v>
      </c>
    </row>
    <row r="31" spans="1:8">
      <c r="A31" s="24">
        <v>22</v>
      </c>
      <c r="B31" s="36" t="s">
        <v>58</v>
      </c>
      <c r="C31" s="30">
        <v>534895128.09999996</v>
      </c>
      <c r="D31" s="30">
        <v>963883054.3283</v>
      </c>
      <c r="E31" s="30">
        <v>1498778182.4282999</v>
      </c>
      <c r="F31" s="30">
        <v>417367695.81</v>
      </c>
      <c r="G31" s="30">
        <v>906968207.15900004</v>
      </c>
      <c r="H31" s="33">
        <v>1324335902.9690001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16181147</v>
      </c>
      <c r="D33" s="37">
        <v>0</v>
      </c>
      <c r="E33" s="30">
        <v>16181147</v>
      </c>
      <c r="F33" s="31">
        <v>16181147</v>
      </c>
      <c r="G33" s="39">
        <v>0</v>
      </c>
      <c r="H33" s="33">
        <v>16181147</v>
      </c>
    </row>
    <row r="34" spans="1:8">
      <c r="A34" s="24">
        <v>24</v>
      </c>
      <c r="B34" s="28" t="s">
        <v>61</v>
      </c>
      <c r="C34" s="29">
        <v>0</v>
      </c>
      <c r="D34" s="37">
        <v>0</v>
      </c>
      <c r="E34" s="30">
        <v>0</v>
      </c>
      <c r="F34" s="31">
        <v>0</v>
      </c>
      <c r="G34" s="39">
        <v>0</v>
      </c>
      <c r="H34" s="33">
        <v>0</v>
      </c>
    </row>
    <row r="35" spans="1:8">
      <c r="A35" s="24">
        <v>25</v>
      </c>
      <c r="B35" s="35" t="s">
        <v>62</v>
      </c>
      <c r="C35" s="29">
        <v>0</v>
      </c>
      <c r="D35" s="37">
        <v>0</v>
      </c>
      <c r="E35" s="30">
        <v>0</v>
      </c>
      <c r="F35" s="31">
        <v>0</v>
      </c>
      <c r="G35" s="39">
        <v>0</v>
      </c>
      <c r="H35" s="33">
        <v>0</v>
      </c>
    </row>
    <row r="36" spans="1:8">
      <c r="A36" s="24">
        <v>26</v>
      </c>
      <c r="B36" s="28" t="s">
        <v>63</v>
      </c>
      <c r="C36" s="29">
        <v>76412652.799999997</v>
      </c>
      <c r="D36" s="37">
        <v>0</v>
      </c>
      <c r="E36" s="30">
        <v>76412652.799999997</v>
      </c>
      <c r="F36" s="31">
        <v>76412652.799999997</v>
      </c>
      <c r="G36" s="39">
        <v>0</v>
      </c>
      <c r="H36" s="33">
        <v>76412652.799999997</v>
      </c>
    </row>
    <row r="37" spans="1:8">
      <c r="A37" s="24">
        <v>27</v>
      </c>
      <c r="B37" s="28" t="s">
        <v>64</v>
      </c>
      <c r="C37" s="29">
        <v>138459629.03</v>
      </c>
      <c r="D37" s="37">
        <v>0</v>
      </c>
      <c r="E37" s="30">
        <v>138459629.03</v>
      </c>
      <c r="F37" s="31">
        <v>113629627.99000001</v>
      </c>
      <c r="G37" s="39">
        <v>0</v>
      </c>
      <c r="H37" s="33">
        <v>113629627.99000001</v>
      </c>
    </row>
    <row r="38" spans="1:8">
      <c r="A38" s="24">
        <v>28</v>
      </c>
      <c r="B38" s="28" t="s">
        <v>65</v>
      </c>
      <c r="C38" s="29">
        <v>-1112757.5124999955</v>
      </c>
      <c r="D38" s="37">
        <v>0</v>
      </c>
      <c r="E38" s="30">
        <v>-1112757.5124999955</v>
      </c>
      <c r="F38" s="31">
        <v>14303833.051300004</v>
      </c>
      <c r="G38" s="39">
        <v>0</v>
      </c>
      <c r="H38" s="33">
        <v>14303833.051300004</v>
      </c>
    </row>
    <row r="39" spans="1:8">
      <c r="A39" s="24">
        <v>29</v>
      </c>
      <c r="B39" s="28" t="s">
        <v>66</v>
      </c>
      <c r="C39" s="29">
        <v>9513350.1799999997</v>
      </c>
      <c r="D39" s="37">
        <v>0</v>
      </c>
      <c r="E39" s="30">
        <v>9513350.1799999997</v>
      </c>
      <c r="F39" s="31">
        <v>9653235.25</v>
      </c>
      <c r="G39" s="39">
        <v>0</v>
      </c>
      <c r="H39" s="33">
        <v>9653235.25</v>
      </c>
    </row>
    <row r="40" spans="1:8">
      <c r="A40" s="24">
        <v>30</v>
      </c>
      <c r="B40" s="274" t="s">
        <v>268</v>
      </c>
      <c r="C40" s="29">
        <v>239454021.4975</v>
      </c>
      <c r="D40" s="37">
        <v>0</v>
      </c>
      <c r="E40" s="30">
        <v>239454021.4975</v>
      </c>
      <c r="F40" s="31">
        <v>230180496.09130001</v>
      </c>
      <c r="G40" s="39">
        <v>0</v>
      </c>
      <c r="H40" s="33">
        <v>230180496.09130001</v>
      </c>
    </row>
    <row r="41" spans="1:8" ht="15" thickBot="1">
      <c r="A41" s="41">
        <v>31</v>
      </c>
      <c r="B41" s="42" t="s">
        <v>67</v>
      </c>
      <c r="C41" s="43">
        <v>774349149.59749997</v>
      </c>
      <c r="D41" s="43">
        <v>963883054.3283</v>
      </c>
      <c r="E41" s="43">
        <v>1738232203.9257998</v>
      </c>
      <c r="F41" s="43">
        <v>647548191.90129995</v>
      </c>
      <c r="G41" s="43">
        <v>906968207.15900004</v>
      </c>
      <c r="H41" s="44">
        <v>1554516399.0602999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16" activePane="bottomRight" state="frozen"/>
      <selection activeCell="B9" sqref="B9"/>
      <selection pane="topRight" activeCell="B9" sqref="B9"/>
      <selection pane="bottomLeft" activeCell="B9" sqref="B9"/>
      <selection pane="bottomRight" activeCell="F36" sqref="F36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57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"BasisBank"</v>
      </c>
      <c r="C1" s="573"/>
    </row>
    <row r="2" spans="1:8">
      <c r="A2" s="2" t="s">
        <v>31</v>
      </c>
      <c r="B2" s="486">
        <v>44104</v>
      </c>
      <c r="C2" s="575"/>
      <c r="D2" s="576"/>
      <c r="E2" s="576"/>
      <c r="F2" s="576"/>
      <c r="G2" s="576"/>
      <c r="H2" s="576"/>
    </row>
    <row r="3" spans="1:8">
      <c r="A3" s="2"/>
      <c r="B3" s="3"/>
      <c r="C3" s="575"/>
      <c r="D3" s="576"/>
      <c r="E3" s="576"/>
      <c r="F3" s="576"/>
      <c r="G3" s="576"/>
      <c r="H3" s="576"/>
    </row>
    <row r="4" spans="1:8" ht="13.5" thickBot="1">
      <c r="A4" s="47" t="s">
        <v>196</v>
      </c>
      <c r="B4" s="227" t="s">
        <v>22</v>
      </c>
      <c r="C4" s="577"/>
      <c r="D4" s="578"/>
      <c r="E4" s="578"/>
      <c r="F4" s="578"/>
      <c r="G4" s="578"/>
      <c r="H4" s="579" t="s">
        <v>73</v>
      </c>
    </row>
    <row r="5" spans="1:8">
      <c r="A5" s="49" t="s">
        <v>6</v>
      </c>
      <c r="B5" s="50"/>
      <c r="C5" s="523" t="s">
        <v>68</v>
      </c>
      <c r="D5" s="524"/>
      <c r="E5" s="525"/>
      <c r="F5" s="523" t="s">
        <v>72</v>
      </c>
      <c r="G5" s="524"/>
      <c r="H5" s="526"/>
    </row>
    <row r="6" spans="1:8">
      <c r="A6" s="51" t="s">
        <v>6</v>
      </c>
      <c r="B6" s="52"/>
      <c r="C6" s="580" t="s">
        <v>69</v>
      </c>
      <c r="D6" s="580" t="s">
        <v>70</v>
      </c>
      <c r="E6" s="580" t="s">
        <v>71</v>
      </c>
      <c r="F6" s="580" t="s">
        <v>69</v>
      </c>
      <c r="G6" s="580" t="s">
        <v>70</v>
      </c>
      <c r="H6" s="581" t="s">
        <v>71</v>
      </c>
    </row>
    <row r="7" spans="1:8">
      <c r="A7" s="54"/>
      <c r="B7" s="227" t="s">
        <v>195</v>
      </c>
      <c r="C7" s="582"/>
      <c r="D7" s="582"/>
      <c r="E7" s="582"/>
      <c r="F7" s="582"/>
      <c r="G7" s="582"/>
      <c r="H7" s="583"/>
    </row>
    <row r="8" spans="1:8">
      <c r="A8" s="54">
        <v>1</v>
      </c>
      <c r="B8" s="55" t="s">
        <v>194</v>
      </c>
      <c r="C8" s="582">
        <v>1922244.06</v>
      </c>
      <c r="D8" s="582">
        <v>405091.27</v>
      </c>
      <c r="E8" s="453">
        <v>2327335.33</v>
      </c>
      <c r="F8" s="582">
        <v>1098314.96</v>
      </c>
      <c r="G8" s="582">
        <v>1035946.84</v>
      </c>
      <c r="H8" s="454">
        <v>2134261.7999999998</v>
      </c>
    </row>
    <row r="9" spans="1:8">
      <c r="A9" s="54">
        <v>2</v>
      </c>
      <c r="B9" s="55" t="s">
        <v>193</v>
      </c>
      <c r="C9" s="584">
        <v>38437737.759999998</v>
      </c>
      <c r="D9" s="584">
        <v>31422538.487500001</v>
      </c>
      <c r="E9" s="453">
        <v>69860276.247500002</v>
      </c>
      <c r="F9" s="584">
        <v>29233737.640000001</v>
      </c>
      <c r="G9" s="584">
        <v>34112176.041300006</v>
      </c>
      <c r="H9" s="454">
        <v>63345913.681300007</v>
      </c>
    </row>
    <row r="10" spans="1:8">
      <c r="A10" s="54">
        <v>2.1</v>
      </c>
      <c r="B10" s="56" t="s">
        <v>192</v>
      </c>
      <c r="C10" s="582">
        <v>0</v>
      </c>
      <c r="D10" s="582">
        <v>0</v>
      </c>
      <c r="E10" s="453">
        <v>0</v>
      </c>
      <c r="F10" s="582">
        <v>0</v>
      </c>
      <c r="G10" s="582">
        <v>0</v>
      </c>
      <c r="H10" s="454">
        <v>0</v>
      </c>
    </row>
    <row r="11" spans="1:8">
      <c r="A11" s="54">
        <v>2.2000000000000002</v>
      </c>
      <c r="B11" s="56" t="s">
        <v>191</v>
      </c>
      <c r="C11" s="582">
        <v>6883638.1600000001</v>
      </c>
      <c r="D11" s="582">
        <v>16148479.279100001</v>
      </c>
      <c r="E11" s="453">
        <v>23032117.439100001</v>
      </c>
      <c r="F11" s="582">
        <v>4409607.3099999996</v>
      </c>
      <c r="G11" s="582">
        <v>15731797.83</v>
      </c>
      <c r="H11" s="454">
        <v>20141405.140000001</v>
      </c>
    </row>
    <row r="12" spans="1:8">
      <c r="A12" s="54">
        <v>2.2999999999999998</v>
      </c>
      <c r="B12" s="56" t="s">
        <v>190</v>
      </c>
      <c r="C12" s="582">
        <v>2930280.09</v>
      </c>
      <c r="D12" s="582">
        <v>0</v>
      </c>
      <c r="E12" s="453">
        <v>2930280.09</v>
      </c>
      <c r="F12" s="582">
        <v>801009.39</v>
      </c>
      <c r="G12" s="582">
        <v>168.21</v>
      </c>
      <c r="H12" s="454">
        <v>801177.59999999998</v>
      </c>
    </row>
    <row r="13" spans="1:8">
      <c r="A13" s="54">
        <v>2.4</v>
      </c>
      <c r="B13" s="56" t="s">
        <v>189</v>
      </c>
      <c r="C13" s="582">
        <v>1379306.55</v>
      </c>
      <c r="D13" s="582">
        <v>275340.18</v>
      </c>
      <c r="E13" s="453">
        <v>1654646.73</v>
      </c>
      <c r="F13" s="582">
        <v>896369.76</v>
      </c>
      <c r="G13" s="582">
        <v>254939.21</v>
      </c>
      <c r="H13" s="454">
        <v>1151308.97</v>
      </c>
    </row>
    <row r="14" spans="1:8">
      <c r="A14" s="54">
        <v>2.5</v>
      </c>
      <c r="B14" s="56" t="s">
        <v>188</v>
      </c>
      <c r="C14" s="582">
        <v>2633784.2000000002</v>
      </c>
      <c r="D14" s="582">
        <v>3033191.34</v>
      </c>
      <c r="E14" s="453">
        <v>5666975.54</v>
      </c>
      <c r="F14" s="582">
        <v>2110658.0499999998</v>
      </c>
      <c r="G14" s="582">
        <v>2592366.11</v>
      </c>
      <c r="H14" s="454">
        <v>4703024.16</v>
      </c>
    </row>
    <row r="15" spans="1:8">
      <c r="A15" s="54">
        <v>2.6</v>
      </c>
      <c r="B15" s="56" t="s">
        <v>187</v>
      </c>
      <c r="C15" s="582">
        <v>795349.29</v>
      </c>
      <c r="D15" s="582">
        <v>778172.52</v>
      </c>
      <c r="E15" s="453">
        <v>1573521.81</v>
      </c>
      <c r="F15" s="582">
        <v>589144.06000000006</v>
      </c>
      <c r="G15" s="582">
        <v>998603.85</v>
      </c>
      <c r="H15" s="454">
        <v>1587747.9100000001</v>
      </c>
    </row>
    <row r="16" spans="1:8">
      <c r="A16" s="54">
        <v>2.7</v>
      </c>
      <c r="B16" s="56" t="s">
        <v>186</v>
      </c>
      <c r="C16" s="582">
        <v>61758.9</v>
      </c>
      <c r="D16" s="582">
        <v>54695.87</v>
      </c>
      <c r="E16" s="453">
        <v>116454.77</v>
      </c>
      <c r="F16" s="582">
        <v>41189.97</v>
      </c>
      <c r="G16" s="582">
        <v>429076.01</v>
      </c>
      <c r="H16" s="454">
        <v>470265.98</v>
      </c>
    </row>
    <row r="17" spans="1:8">
      <c r="A17" s="54">
        <v>2.8</v>
      </c>
      <c r="B17" s="56" t="s">
        <v>185</v>
      </c>
      <c r="C17" s="582">
        <v>16815805.449999999</v>
      </c>
      <c r="D17" s="582">
        <v>7316262.6383999996</v>
      </c>
      <c r="E17" s="453">
        <v>24132068.088399999</v>
      </c>
      <c r="F17" s="582">
        <v>15211312.68</v>
      </c>
      <c r="G17" s="582">
        <v>9601572.1113000009</v>
      </c>
      <c r="H17" s="454">
        <v>24812884.791299999</v>
      </c>
    </row>
    <row r="18" spans="1:8">
      <c r="A18" s="54">
        <v>2.9</v>
      </c>
      <c r="B18" s="56" t="s">
        <v>184</v>
      </c>
      <c r="C18" s="582">
        <v>6937815.1200000001</v>
      </c>
      <c r="D18" s="582">
        <v>3816396.66</v>
      </c>
      <c r="E18" s="453">
        <v>10754211.780000001</v>
      </c>
      <c r="F18" s="582">
        <v>5174446.42</v>
      </c>
      <c r="G18" s="582">
        <v>4503652.71</v>
      </c>
      <c r="H18" s="454">
        <v>9678099.129999999</v>
      </c>
    </row>
    <row r="19" spans="1:8">
      <c r="A19" s="54">
        <v>3</v>
      </c>
      <c r="B19" s="55" t="s">
        <v>183</v>
      </c>
      <c r="C19" s="582">
        <v>930782.71</v>
      </c>
      <c r="D19" s="582">
        <v>754551.75</v>
      </c>
      <c r="E19" s="453">
        <v>1685334.46</v>
      </c>
      <c r="F19" s="582">
        <v>1429982.65</v>
      </c>
      <c r="G19" s="582">
        <v>2187227.61</v>
      </c>
      <c r="H19" s="454">
        <v>3617210.26</v>
      </c>
    </row>
    <row r="20" spans="1:8">
      <c r="A20" s="54">
        <v>4</v>
      </c>
      <c r="B20" s="55" t="s">
        <v>182</v>
      </c>
      <c r="C20" s="582">
        <v>12274207.039999999</v>
      </c>
      <c r="D20" s="582">
        <v>1150730.99</v>
      </c>
      <c r="E20" s="453">
        <v>13424938.029999999</v>
      </c>
      <c r="F20" s="582">
        <v>10487143.779999999</v>
      </c>
      <c r="G20" s="582">
        <v>467608.9</v>
      </c>
      <c r="H20" s="454">
        <v>10954752.68</v>
      </c>
    </row>
    <row r="21" spans="1:8">
      <c r="A21" s="54">
        <v>5</v>
      </c>
      <c r="B21" s="55" t="s">
        <v>181</v>
      </c>
      <c r="C21" s="582">
        <v>1278569.46</v>
      </c>
      <c r="D21" s="582">
        <v>812968.22</v>
      </c>
      <c r="E21" s="453">
        <v>2091537.68</v>
      </c>
      <c r="F21" s="582">
        <v>2012787.55</v>
      </c>
      <c r="G21" s="582">
        <v>244376.9</v>
      </c>
      <c r="H21" s="454">
        <v>2257164.4500000002</v>
      </c>
    </row>
    <row r="22" spans="1:8">
      <c r="A22" s="54">
        <v>6</v>
      </c>
      <c r="B22" s="57" t="s">
        <v>180</v>
      </c>
      <c r="C22" s="584">
        <v>54843541.030000001</v>
      </c>
      <c r="D22" s="584">
        <v>34545880.717500001</v>
      </c>
      <c r="E22" s="453">
        <v>89389421.747500002</v>
      </c>
      <c r="F22" s="584">
        <v>44261966.579999998</v>
      </c>
      <c r="G22" s="584">
        <v>38047336.291300006</v>
      </c>
      <c r="H22" s="454">
        <v>82309302.871300012</v>
      </c>
    </row>
    <row r="23" spans="1:8">
      <c r="A23" s="54"/>
      <c r="B23" s="227" t="s">
        <v>179</v>
      </c>
      <c r="C23" s="585"/>
      <c r="D23" s="585"/>
      <c r="E23" s="586"/>
      <c r="F23" s="585"/>
      <c r="G23" s="585"/>
      <c r="H23" s="587"/>
    </row>
    <row r="24" spans="1:8">
      <c r="A24" s="54">
        <v>7</v>
      </c>
      <c r="B24" s="55" t="s">
        <v>178</v>
      </c>
      <c r="C24" s="582">
        <v>6228419.5199999996</v>
      </c>
      <c r="D24" s="582">
        <v>1693931.55</v>
      </c>
      <c r="E24" s="453">
        <v>7922351.0699999994</v>
      </c>
      <c r="F24" s="582">
        <v>5590967.2699999996</v>
      </c>
      <c r="G24" s="582">
        <v>1623134.34</v>
      </c>
      <c r="H24" s="454">
        <v>7214101.6099999994</v>
      </c>
    </row>
    <row r="25" spans="1:8">
      <c r="A25" s="54">
        <v>8</v>
      </c>
      <c r="B25" s="55" t="s">
        <v>177</v>
      </c>
      <c r="C25" s="582">
        <v>6365357.2400000002</v>
      </c>
      <c r="D25" s="582">
        <v>7159138.0899999999</v>
      </c>
      <c r="E25" s="453">
        <v>13524495.33</v>
      </c>
      <c r="F25" s="582">
        <v>5354255.6400000006</v>
      </c>
      <c r="G25" s="582">
        <v>7097850.1499999994</v>
      </c>
      <c r="H25" s="454">
        <v>12452105.789999999</v>
      </c>
    </row>
    <row r="26" spans="1:8">
      <c r="A26" s="54">
        <v>9</v>
      </c>
      <c r="B26" s="55" t="s">
        <v>176</v>
      </c>
      <c r="C26" s="582">
        <v>836293.16</v>
      </c>
      <c r="D26" s="582">
        <v>191184.15</v>
      </c>
      <c r="E26" s="453">
        <v>1027477.31</v>
      </c>
      <c r="F26" s="582">
        <v>670784.81000000006</v>
      </c>
      <c r="G26" s="582">
        <v>291063.67999999999</v>
      </c>
      <c r="H26" s="454">
        <v>961848.49</v>
      </c>
    </row>
    <row r="27" spans="1:8">
      <c r="A27" s="54">
        <v>10</v>
      </c>
      <c r="B27" s="55" t="s">
        <v>175</v>
      </c>
      <c r="C27" s="582">
        <v>167494.41</v>
      </c>
      <c r="D27" s="582">
        <v>156.05000000000001</v>
      </c>
      <c r="E27" s="453">
        <v>167650.46</v>
      </c>
      <c r="F27" s="582">
        <v>148399.65</v>
      </c>
      <c r="G27" s="582">
        <v>0</v>
      </c>
      <c r="H27" s="454">
        <v>148399.65</v>
      </c>
    </row>
    <row r="28" spans="1:8">
      <c r="A28" s="54">
        <v>11</v>
      </c>
      <c r="B28" s="55" t="s">
        <v>174</v>
      </c>
      <c r="C28" s="582">
        <v>16390677.789999999</v>
      </c>
      <c r="D28" s="582">
        <v>11879596.050000001</v>
      </c>
      <c r="E28" s="453">
        <v>28270273.84</v>
      </c>
      <c r="F28" s="582">
        <v>4964010.58</v>
      </c>
      <c r="G28" s="582">
        <v>14578971.199999999</v>
      </c>
      <c r="H28" s="454">
        <v>19542981.780000001</v>
      </c>
    </row>
    <row r="29" spans="1:8">
      <c r="A29" s="54">
        <v>12</v>
      </c>
      <c r="B29" s="55" t="s">
        <v>173</v>
      </c>
      <c r="C29" s="582"/>
      <c r="D29" s="582"/>
      <c r="E29" s="453">
        <v>0</v>
      </c>
      <c r="F29" s="582"/>
      <c r="G29" s="582"/>
      <c r="H29" s="454">
        <v>0</v>
      </c>
    </row>
    <row r="30" spans="1:8">
      <c r="A30" s="54">
        <v>13</v>
      </c>
      <c r="B30" s="58" t="s">
        <v>172</v>
      </c>
      <c r="C30" s="584">
        <v>29988242.119999997</v>
      </c>
      <c r="D30" s="584">
        <v>20924005.890000001</v>
      </c>
      <c r="E30" s="453">
        <v>50912248.009999998</v>
      </c>
      <c r="F30" s="584">
        <v>16728417.950000001</v>
      </c>
      <c r="G30" s="584">
        <v>23591019.369999997</v>
      </c>
      <c r="H30" s="454">
        <v>40319437.32</v>
      </c>
    </row>
    <row r="31" spans="1:8">
      <c r="A31" s="54">
        <v>14</v>
      </c>
      <c r="B31" s="58" t="s">
        <v>171</v>
      </c>
      <c r="C31" s="584">
        <v>24855298.910000004</v>
      </c>
      <c r="D31" s="584">
        <v>13621874.827500001</v>
      </c>
      <c r="E31" s="453">
        <v>38477173.737500004</v>
      </c>
      <c r="F31" s="584">
        <v>27533548.629999995</v>
      </c>
      <c r="G31" s="584">
        <v>14456316.921300009</v>
      </c>
      <c r="H31" s="454">
        <v>41989865.551300004</v>
      </c>
    </row>
    <row r="32" spans="1:8">
      <c r="A32" s="54"/>
      <c r="B32" s="59"/>
      <c r="C32" s="588"/>
      <c r="D32" s="589"/>
      <c r="E32" s="586"/>
      <c r="F32" s="589"/>
      <c r="G32" s="589"/>
      <c r="H32" s="587"/>
    </row>
    <row r="33" spans="1:8">
      <c r="A33" s="54"/>
      <c r="B33" s="59" t="s">
        <v>170</v>
      </c>
      <c r="C33" s="585"/>
      <c r="D33" s="585"/>
      <c r="E33" s="586"/>
      <c r="F33" s="585"/>
      <c r="G33" s="585"/>
      <c r="H33" s="587"/>
    </row>
    <row r="34" spans="1:8">
      <c r="A34" s="54">
        <v>15</v>
      </c>
      <c r="B34" s="60" t="s">
        <v>169</v>
      </c>
      <c r="C34" s="453">
        <v>1379174.8</v>
      </c>
      <c r="D34" s="453">
        <v>-83123.770000000019</v>
      </c>
      <c r="E34" s="453">
        <v>1296051.03</v>
      </c>
      <c r="F34" s="453">
        <v>2288193.7400000002</v>
      </c>
      <c r="G34" s="453">
        <v>-1062340.52</v>
      </c>
      <c r="H34" s="453">
        <v>1225853.2200000002</v>
      </c>
    </row>
    <row r="35" spans="1:8">
      <c r="A35" s="54">
        <v>15.1</v>
      </c>
      <c r="B35" s="56" t="s">
        <v>168</v>
      </c>
      <c r="C35" s="582">
        <v>3222347.46</v>
      </c>
      <c r="D35" s="582">
        <v>2028566.85</v>
      </c>
      <c r="E35" s="453">
        <v>5250914.3100000005</v>
      </c>
      <c r="F35" s="582">
        <v>3905470.54</v>
      </c>
      <c r="G35" s="582">
        <v>2428926.62</v>
      </c>
      <c r="H35" s="453">
        <v>6334397.1600000001</v>
      </c>
    </row>
    <row r="36" spans="1:8">
      <c r="A36" s="54">
        <v>15.2</v>
      </c>
      <c r="B36" s="56" t="s">
        <v>167</v>
      </c>
      <c r="C36" s="582">
        <v>1843172.66</v>
      </c>
      <c r="D36" s="582">
        <v>2111690.62</v>
      </c>
      <c r="E36" s="453">
        <v>3954863.2800000003</v>
      </c>
      <c r="F36" s="582">
        <v>1617276.8</v>
      </c>
      <c r="G36" s="582">
        <v>3491267.14</v>
      </c>
      <c r="H36" s="453">
        <v>5108543.9400000004</v>
      </c>
    </row>
    <row r="37" spans="1:8">
      <c r="A37" s="54">
        <v>16</v>
      </c>
      <c r="B37" s="55" t="s">
        <v>166</v>
      </c>
      <c r="C37" s="582">
        <v>0</v>
      </c>
      <c r="D37" s="582">
        <v>0</v>
      </c>
      <c r="E37" s="453">
        <v>0</v>
      </c>
      <c r="F37" s="582">
        <v>0</v>
      </c>
      <c r="G37" s="582">
        <v>0</v>
      </c>
      <c r="H37" s="453">
        <v>0</v>
      </c>
    </row>
    <row r="38" spans="1:8">
      <c r="A38" s="54">
        <v>17</v>
      </c>
      <c r="B38" s="55" t="s">
        <v>165</v>
      </c>
      <c r="C38" s="582">
        <v>0</v>
      </c>
      <c r="D38" s="582">
        <v>0</v>
      </c>
      <c r="E38" s="453">
        <v>0</v>
      </c>
      <c r="F38" s="582">
        <v>59730.21</v>
      </c>
      <c r="G38" s="582">
        <v>0</v>
      </c>
      <c r="H38" s="453">
        <v>59730.21</v>
      </c>
    </row>
    <row r="39" spans="1:8">
      <c r="A39" s="54">
        <v>18</v>
      </c>
      <c r="B39" s="55" t="s">
        <v>164</v>
      </c>
      <c r="C39" s="582">
        <v>0</v>
      </c>
      <c r="D39" s="582">
        <v>0</v>
      </c>
      <c r="E39" s="453">
        <v>0</v>
      </c>
      <c r="F39" s="582">
        <v>0</v>
      </c>
      <c r="G39" s="582">
        <v>0</v>
      </c>
      <c r="H39" s="453">
        <v>0</v>
      </c>
    </row>
    <row r="40" spans="1:8">
      <c r="A40" s="54">
        <v>19</v>
      </c>
      <c r="B40" s="55" t="s">
        <v>163</v>
      </c>
      <c r="C40" s="582">
        <v>3496373.33</v>
      </c>
      <c r="D40" s="582"/>
      <c r="E40" s="453">
        <v>3496373.33</v>
      </c>
      <c r="F40" s="582">
        <v>3488274.24</v>
      </c>
      <c r="G40" s="582"/>
      <c r="H40" s="453">
        <v>3488274.24</v>
      </c>
    </row>
    <row r="41" spans="1:8">
      <c r="A41" s="54">
        <v>20</v>
      </c>
      <c r="B41" s="55" t="s">
        <v>162</v>
      </c>
      <c r="C41" s="582">
        <v>-1253573.51</v>
      </c>
      <c r="D41" s="582"/>
      <c r="E41" s="453">
        <v>-1253573.51</v>
      </c>
      <c r="F41" s="582">
        <v>-325965.68</v>
      </c>
      <c r="G41" s="582"/>
      <c r="H41" s="453">
        <v>-325965.68</v>
      </c>
    </row>
    <row r="42" spans="1:8">
      <c r="A42" s="54">
        <v>21</v>
      </c>
      <c r="B42" s="55" t="s">
        <v>161</v>
      </c>
      <c r="C42" s="582">
        <v>979676.67</v>
      </c>
      <c r="D42" s="582">
        <v>0</v>
      </c>
      <c r="E42" s="453">
        <v>979676.67</v>
      </c>
      <c r="F42" s="582">
        <v>115714.68</v>
      </c>
      <c r="G42" s="582">
        <v>0</v>
      </c>
      <c r="H42" s="453">
        <v>115714.68</v>
      </c>
    </row>
    <row r="43" spans="1:8">
      <c r="A43" s="54">
        <v>22</v>
      </c>
      <c r="B43" s="55" t="s">
        <v>160</v>
      </c>
      <c r="C43" s="582">
        <v>585578.86</v>
      </c>
      <c r="D43" s="582">
        <v>31159.21</v>
      </c>
      <c r="E43" s="453">
        <v>616738.06999999995</v>
      </c>
      <c r="F43" s="582">
        <v>280451.07</v>
      </c>
      <c r="G43" s="582">
        <v>8721.14</v>
      </c>
      <c r="H43" s="453">
        <v>289172.21000000002</v>
      </c>
    </row>
    <row r="44" spans="1:8">
      <c r="A44" s="54">
        <v>23</v>
      </c>
      <c r="B44" s="55" t="s">
        <v>159</v>
      </c>
      <c r="C44" s="582">
        <v>620858.63</v>
      </c>
      <c r="D44" s="582">
        <v>532590.02</v>
      </c>
      <c r="E44" s="453">
        <v>1153448.6499999999</v>
      </c>
      <c r="F44" s="582">
        <v>201398.81</v>
      </c>
      <c r="G44" s="582">
        <v>82583.95</v>
      </c>
      <c r="H44" s="453">
        <v>283982.76</v>
      </c>
    </row>
    <row r="45" spans="1:8">
      <c r="A45" s="54">
        <v>24</v>
      </c>
      <c r="B45" s="58" t="s">
        <v>274</v>
      </c>
      <c r="C45" s="584">
        <v>5808088.7800000003</v>
      </c>
      <c r="D45" s="584">
        <v>480625.46</v>
      </c>
      <c r="E45" s="453">
        <v>6288714.2400000002</v>
      </c>
      <c r="F45" s="584">
        <v>6107797.0700000003</v>
      </c>
      <c r="G45" s="584">
        <v>-971035.43000000017</v>
      </c>
      <c r="H45" s="453">
        <v>5136761.6400000006</v>
      </c>
    </row>
    <row r="46" spans="1:8">
      <c r="A46" s="54"/>
      <c r="B46" s="227" t="s">
        <v>158</v>
      </c>
      <c r="C46" s="585"/>
      <c r="D46" s="585"/>
      <c r="E46" s="586"/>
      <c r="F46" s="585"/>
      <c r="G46" s="585"/>
      <c r="H46" s="587"/>
    </row>
    <row r="47" spans="1:8">
      <c r="A47" s="54">
        <v>25</v>
      </c>
      <c r="B47" s="55" t="s">
        <v>157</v>
      </c>
      <c r="C47" s="582">
        <v>146896.92000000001</v>
      </c>
      <c r="D47" s="582">
        <v>184646.34</v>
      </c>
      <c r="E47" s="453">
        <v>331543.26</v>
      </c>
      <c r="F47" s="582">
        <v>268185.15999999997</v>
      </c>
      <c r="G47" s="582">
        <v>134396.54</v>
      </c>
      <c r="H47" s="454">
        <v>402581.69999999995</v>
      </c>
    </row>
    <row r="48" spans="1:8">
      <c r="A48" s="54">
        <v>26</v>
      </c>
      <c r="B48" s="55" t="s">
        <v>156</v>
      </c>
      <c r="C48" s="582">
        <v>1441319.56</v>
      </c>
      <c r="D48" s="582">
        <v>2611.5500000000002</v>
      </c>
      <c r="E48" s="453">
        <v>1443931.11</v>
      </c>
      <c r="F48" s="582">
        <v>1691602.53</v>
      </c>
      <c r="G48" s="582">
        <v>29306.42</v>
      </c>
      <c r="H48" s="454">
        <v>1720908.95</v>
      </c>
    </row>
    <row r="49" spans="1:8">
      <c r="A49" s="54">
        <v>27</v>
      </c>
      <c r="B49" s="55" t="s">
        <v>155</v>
      </c>
      <c r="C49" s="582">
        <v>11983512.26</v>
      </c>
      <c r="D49" s="582"/>
      <c r="E49" s="453">
        <v>11983512.26</v>
      </c>
      <c r="F49" s="582">
        <v>14021196.9</v>
      </c>
      <c r="G49" s="582"/>
      <c r="H49" s="454">
        <v>14021196.9</v>
      </c>
    </row>
    <row r="50" spans="1:8">
      <c r="A50" s="54">
        <v>28</v>
      </c>
      <c r="B50" s="55" t="s">
        <v>154</v>
      </c>
      <c r="C50" s="582">
        <v>55233.440000000002</v>
      </c>
      <c r="D50" s="582"/>
      <c r="E50" s="453">
        <v>55233.440000000002</v>
      </c>
      <c r="F50" s="582">
        <v>73927.490000000005</v>
      </c>
      <c r="G50" s="582"/>
      <c r="H50" s="454">
        <v>73927.490000000005</v>
      </c>
    </row>
    <row r="51" spans="1:8">
      <c r="A51" s="54">
        <v>29</v>
      </c>
      <c r="B51" s="55" t="s">
        <v>153</v>
      </c>
      <c r="C51" s="582">
        <v>2683039.79</v>
      </c>
      <c r="D51" s="582"/>
      <c r="E51" s="453">
        <v>2683039.79</v>
      </c>
      <c r="F51" s="582">
        <v>2448497.6800000002</v>
      </c>
      <c r="G51" s="582"/>
      <c r="H51" s="454">
        <v>2448497.6800000002</v>
      </c>
    </row>
    <row r="52" spans="1:8">
      <c r="A52" s="54">
        <v>30</v>
      </c>
      <c r="B52" s="55" t="s">
        <v>152</v>
      </c>
      <c r="C52" s="582">
        <v>2723062.27</v>
      </c>
      <c r="D52" s="582">
        <v>71183.5</v>
      </c>
      <c r="E52" s="453">
        <v>2794245.77</v>
      </c>
      <c r="F52" s="582">
        <v>2511616.9900000002</v>
      </c>
      <c r="G52" s="582">
        <v>66760.72</v>
      </c>
      <c r="H52" s="454">
        <v>2578377.7100000004</v>
      </c>
    </row>
    <row r="53" spans="1:8">
      <c r="A53" s="54">
        <v>31</v>
      </c>
      <c r="B53" s="58" t="s">
        <v>275</v>
      </c>
      <c r="C53" s="584">
        <v>19033064.239999998</v>
      </c>
      <c r="D53" s="584">
        <v>258441.38999999998</v>
      </c>
      <c r="E53" s="453">
        <v>19291505.629999999</v>
      </c>
      <c r="F53" s="584">
        <v>21015026.75</v>
      </c>
      <c r="G53" s="584">
        <v>230463.68000000002</v>
      </c>
      <c r="H53" s="453">
        <v>21245490.43</v>
      </c>
    </row>
    <row r="54" spans="1:8">
      <c r="A54" s="54">
        <v>32</v>
      </c>
      <c r="B54" s="58" t="s">
        <v>276</v>
      </c>
      <c r="C54" s="584">
        <v>-13224975.459999997</v>
      </c>
      <c r="D54" s="584">
        <v>222184.07000000004</v>
      </c>
      <c r="E54" s="453">
        <v>-13002791.389999997</v>
      </c>
      <c r="F54" s="584">
        <v>-14907229.68</v>
      </c>
      <c r="G54" s="584">
        <v>-1201499.1100000001</v>
      </c>
      <c r="H54" s="453">
        <v>-16108728.789999999</v>
      </c>
    </row>
    <row r="55" spans="1:8">
      <c r="A55" s="54"/>
      <c r="B55" s="59"/>
      <c r="C55" s="589"/>
      <c r="D55" s="589"/>
      <c r="E55" s="586"/>
      <c r="F55" s="589"/>
      <c r="G55" s="589"/>
      <c r="H55" s="587"/>
    </row>
    <row r="56" spans="1:8">
      <c r="A56" s="54">
        <v>33</v>
      </c>
      <c r="B56" s="58" t="s">
        <v>151</v>
      </c>
      <c r="C56" s="584">
        <v>11630323.450000007</v>
      </c>
      <c r="D56" s="584">
        <v>13844058.897500001</v>
      </c>
      <c r="E56" s="453">
        <v>25474382.347500008</v>
      </c>
      <c r="F56" s="584">
        <v>12626318.949999996</v>
      </c>
      <c r="G56" s="584">
        <v>13254817.811300009</v>
      </c>
      <c r="H56" s="454">
        <v>25881136.761300005</v>
      </c>
    </row>
    <row r="57" spans="1:8">
      <c r="A57" s="54"/>
      <c r="B57" s="59"/>
      <c r="C57" s="589"/>
      <c r="D57" s="589"/>
      <c r="E57" s="586"/>
      <c r="F57" s="589"/>
      <c r="G57" s="589"/>
      <c r="H57" s="587"/>
    </row>
    <row r="58" spans="1:8">
      <c r="A58" s="54">
        <v>34</v>
      </c>
      <c r="B58" s="55" t="s">
        <v>150</v>
      </c>
      <c r="C58" s="582">
        <v>24693600.25</v>
      </c>
      <c r="D58" s="582">
        <v>726303.3</v>
      </c>
      <c r="E58" s="453">
        <v>25419903.550000001</v>
      </c>
      <c r="F58" s="582">
        <v>6668147.8499999996</v>
      </c>
      <c r="G58" s="582" t="s">
        <v>488</v>
      </c>
      <c r="H58" s="454">
        <v>6668147.8499999996</v>
      </c>
    </row>
    <row r="59" spans="1:8" s="228" customFormat="1">
      <c r="A59" s="54">
        <v>35</v>
      </c>
      <c r="B59" s="55" t="s">
        <v>149</v>
      </c>
      <c r="C59" s="582">
        <v>0</v>
      </c>
      <c r="D59" s="582"/>
      <c r="E59" s="453">
        <v>0</v>
      </c>
      <c r="F59" s="582">
        <v>0</v>
      </c>
      <c r="G59" s="582" t="s">
        <v>488</v>
      </c>
      <c r="H59" s="454">
        <v>0</v>
      </c>
    </row>
    <row r="60" spans="1:8">
      <c r="A60" s="54">
        <v>36</v>
      </c>
      <c r="B60" s="55" t="s">
        <v>148</v>
      </c>
      <c r="C60" s="582">
        <v>3688230.82</v>
      </c>
      <c r="D60" s="582">
        <v>-102310.81</v>
      </c>
      <c r="E60" s="453">
        <v>3585920.01</v>
      </c>
      <c r="F60" s="582">
        <v>4526894.66</v>
      </c>
      <c r="G60" s="582" t="s">
        <v>488</v>
      </c>
      <c r="H60" s="454">
        <v>4526894.66</v>
      </c>
    </row>
    <row r="61" spans="1:8">
      <c r="A61" s="54">
        <v>37</v>
      </c>
      <c r="B61" s="58" t="s">
        <v>147</v>
      </c>
      <c r="C61" s="584">
        <v>28381831.07</v>
      </c>
      <c r="D61" s="584">
        <v>623992.49</v>
      </c>
      <c r="E61" s="453">
        <v>29005823.559999999</v>
      </c>
      <c r="F61" s="584">
        <v>11195042.51</v>
      </c>
      <c r="G61" s="584">
        <v>0</v>
      </c>
      <c r="H61" s="454">
        <v>11195042.51</v>
      </c>
    </row>
    <row r="62" spans="1:8">
      <c r="A62" s="54"/>
      <c r="B62" s="61"/>
      <c r="C62" s="585"/>
      <c r="D62" s="585"/>
      <c r="E62" s="586"/>
      <c r="F62" s="585"/>
      <c r="G62" s="585"/>
      <c r="H62" s="587"/>
    </row>
    <row r="63" spans="1:8">
      <c r="A63" s="54">
        <v>38</v>
      </c>
      <c r="B63" s="62" t="s">
        <v>146</v>
      </c>
      <c r="C63" s="584">
        <v>-16751507.619999994</v>
      </c>
      <c r="D63" s="584">
        <v>13220066.407500001</v>
      </c>
      <c r="E63" s="453">
        <v>-3531441.2124999929</v>
      </c>
      <c r="F63" s="584">
        <v>1431276.4399999958</v>
      </c>
      <c r="G63" s="584">
        <v>13254817.811300009</v>
      </c>
      <c r="H63" s="454">
        <v>14686094.251300005</v>
      </c>
    </row>
    <row r="64" spans="1:8">
      <c r="A64" s="51">
        <v>39</v>
      </c>
      <c r="B64" s="55" t="s">
        <v>145</v>
      </c>
      <c r="C64" s="590">
        <v>-2524933.7000000002</v>
      </c>
      <c r="D64" s="590"/>
      <c r="E64" s="453">
        <v>-2524933.7000000002</v>
      </c>
      <c r="F64" s="590">
        <v>378961.2</v>
      </c>
      <c r="G64" s="590"/>
      <c r="H64" s="454">
        <v>378961.2</v>
      </c>
    </row>
    <row r="65" spans="1:8">
      <c r="A65" s="54">
        <v>40</v>
      </c>
      <c r="B65" s="58" t="s">
        <v>144</v>
      </c>
      <c r="C65" s="584">
        <v>-14226573.919999994</v>
      </c>
      <c r="D65" s="584">
        <v>13220066.407500001</v>
      </c>
      <c r="E65" s="453">
        <v>-1006507.5124999937</v>
      </c>
      <c r="F65" s="584">
        <v>1052315.2399999958</v>
      </c>
      <c r="G65" s="584">
        <v>13254817.811300009</v>
      </c>
      <c r="H65" s="454">
        <v>14307133.051300006</v>
      </c>
    </row>
    <row r="66" spans="1:8">
      <c r="A66" s="51">
        <v>41</v>
      </c>
      <c r="B66" s="55" t="s">
        <v>143</v>
      </c>
      <c r="C66" s="590">
        <v>-106250</v>
      </c>
      <c r="D66" s="590"/>
      <c r="E66" s="453">
        <v>-106250</v>
      </c>
      <c r="F66" s="590">
        <v>-3300</v>
      </c>
      <c r="G66" s="590"/>
      <c r="H66" s="454">
        <v>-3300</v>
      </c>
    </row>
    <row r="67" spans="1:8" ht="13.5" thickBot="1">
      <c r="A67" s="63">
        <v>42</v>
      </c>
      <c r="B67" s="64" t="s">
        <v>142</v>
      </c>
      <c r="C67" s="591">
        <v>-14332823.919999994</v>
      </c>
      <c r="D67" s="591">
        <v>13220066.407500001</v>
      </c>
      <c r="E67" s="456">
        <v>-1112757.5124999937</v>
      </c>
      <c r="F67" s="591">
        <v>1049015.2399999958</v>
      </c>
      <c r="G67" s="591">
        <v>13254817.811300009</v>
      </c>
      <c r="H67" s="457">
        <v>14303833.051300006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28515625" style="446" bestFit="1" customWidth="1"/>
    <col min="4" max="5" width="14" style="446" bestFit="1" customWidth="1"/>
    <col min="6" max="6" width="11.28515625" style="446" bestFit="1" customWidth="1"/>
    <col min="7" max="8" width="14" style="446" bestFit="1" customWidth="1"/>
    <col min="9" max="16384" width="9.140625" style="5"/>
  </cols>
  <sheetData>
    <row r="1" spans="1:8">
      <c r="A1" s="2" t="s">
        <v>30</v>
      </c>
      <c r="B1" s="5" t="str">
        <f>'Info '!C2</f>
        <v>JSC "BasisBank"</v>
      </c>
    </row>
    <row r="2" spans="1:8">
      <c r="A2" s="2" t="s">
        <v>31</v>
      </c>
      <c r="B2" s="486">
        <v>44104</v>
      </c>
    </row>
    <row r="3" spans="1:8">
      <c r="A3" s="4"/>
    </row>
    <row r="4" spans="1:8" ht="15" thickBot="1">
      <c r="A4" s="4" t="s">
        <v>74</v>
      </c>
      <c r="B4" s="4"/>
      <c r="C4" s="447"/>
      <c r="D4" s="447"/>
      <c r="E4" s="447"/>
      <c r="F4" s="448"/>
      <c r="G4" s="448"/>
      <c r="H4" s="449" t="s">
        <v>73</v>
      </c>
    </row>
    <row r="5" spans="1:8">
      <c r="A5" s="519" t="s">
        <v>6</v>
      </c>
      <c r="B5" s="521" t="s">
        <v>341</v>
      </c>
      <c r="C5" s="523" t="s">
        <v>68</v>
      </c>
      <c r="D5" s="524"/>
      <c r="E5" s="525"/>
      <c r="F5" s="523" t="s">
        <v>72</v>
      </c>
      <c r="G5" s="524"/>
      <c r="H5" s="526"/>
    </row>
    <row r="6" spans="1:8">
      <c r="A6" s="520"/>
      <c r="B6" s="522"/>
      <c r="C6" s="450" t="s">
        <v>288</v>
      </c>
      <c r="D6" s="450" t="s">
        <v>119</v>
      </c>
      <c r="E6" s="450" t="s">
        <v>106</v>
      </c>
      <c r="F6" s="450" t="s">
        <v>288</v>
      </c>
      <c r="G6" s="450" t="s">
        <v>119</v>
      </c>
      <c r="H6" s="451" t="s">
        <v>106</v>
      </c>
    </row>
    <row r="7" spans="1:8" s="15" customFormat="1">
      <c r="A7" s="211">
        <v>1</v>
      </c>
      <c r="B7" s="212" t="s">
        <v>375</v>
      </c>
      <c r="C7" s="452">
        <v>110976688.19</v>
      </c>
      <c r="D7" s="452">
        <v>99048285.877900004</v>
      </c>
      <c r="E7" s="453">
        <v>210024974.0679</v>
      </c>
      <c r="F7" s="452">
        <v>89399830.700000003</v>
      </c>
      <c r="G7" s="452">
        <v>64801664.217999995</v>
      </c>
      <c r="H7" s="454">
        <v>154201494.91799998</v>
      </c>
    </row>
    <row r="8" spans="1:8" s="15" customFormat="1">
      <c r="A8" s="211">
        <v>1.1000000000000001</v>
      </c>
      <c r="B8" s="262" t="s">
        <v>306</v>
      </c>
      <c r="C8" s="452">
        <v>39887755.850000001</v>
      </c>
      <c r="D8" s="452">
        <v>27345843.7106</v>
      </c>
      <c r="E8" s="453">
        <v>67233599.560599998</v>
      </c>
      <c r="F8" s="452">
        <v>65217076.32</v>
      </c>
      <c r="G8" s="452">
        <v>12194111.7863</v>
      </c>
      <c r="H8" s="454">
        <v>77411188.106299996</v>
      </c>
    </row>
    <row r="9" spans="1:8" s="15" customFormat="1">
      <c r="A9" s="211">
        <v>1.2</v>
      </c>
      <c r="B9" s="262" t="s">
        <v>307</v>
      </c>
      <c r="C9" s="452"/>
      <c r="D9" s="452"/>
      <c r="E9" s="453">
        <v>0</v>
      </c>
      <c r="F9" s="452"/>
      <c r="G9" s="452">
        <v>531607.97279999999</v>
      </c>
      <c r="H9" s="454">
        <v>531607.97279999999</v>
      </c>
    </row>
    <row r="10" spans="1:8" s="15" customFormat="1">
      <c r="A10" s="211">
        <v>1.3</v>
      </c>
      <c r="B10" s="262" t="s">
        <v>308</v>
      </c>
      <c r="C10" s="452">
        <v>31201176.489999998</v>
      </c>
      <c r="D10" s="452">
        <v>44356598.456699997</v>
      </c>
      <c r="E10" s="453">
        <v>75557774.946699992</v>
      </c>
      <c r="F10" s="452">
        <v>24160059.23</v>
      </c>
      <c r="G10" s="452">
        <v>52022384.057599999</v>
      </c>
      <c r="H10" s="454">
        <v>76182443.287599996</v>
      </c>
    </row>
    <row r="11" spans="1:8" s="15" customFormat="1">
      <c r="A11" s="211">
        <v>1.4</v>
      </c>
      <c r="B11" s="262" t="s">
        <v>289</v>
      </c>
      <c r="C11" s="452">
        <v>39887755.850000001</v>
      </c>
      <c r="D11" s="452">
        <v>27345843.7106</v>
      </c>
      <c r="E11" s="453">
        <v>67233599.560599998</v>
      </c>
      <c r="F11" s="452">
        <v>22695.15</v>
      </c>
      <c r="G11" s="452">
        <v>53560.401299999998</v>
      </c>
      <c r="H11" s="454">
        <v>76255.551299999992</v>
      </c>
    </row>
    <row r="12" spans="1:8" s="15" customFormat="1" ht="29.25" customHeight="1">
      <c r="A12" s="211">
        <v>2</v>
      </c>
      <c r="B12" s="214" t="s">
        <v>310</v>
      </c>
      <c r="C12" s="452">
        <v>7620000</v>
      </c>
      <c r="D12" s="452">
        <v>50960900</v>
      </c>
      <c r="E12" s="453">
        <v>58580900</v>
      </c>
      <c r="F12" s="452">
        <v>0</v>
      </c>
      <c r="G12" s="452">
        <v>114070720</v>
      </c>
      <c r="H12" s="454">
        <v>114070720</v>
      </c>
    </row>
    <row r="13" spans="1:8" s="15" customFormat="1" ht="19.899999999999999" customHeight="1">
      <c r="A13" s="211">
        <v>3</v>
      </c>
      <c r="B13" s="214" t="s">
        <v>309</v>
      </c>
      <c r="C13" s="452"/>
      <c r="D13" s="452"/>
      <c r="E13" s="453">
        <v>0</v>
      </c>
      <c r="F13" s="452"/>
      <c r="G13" s="452"/>
      <c r="H13" s="454">
        <v>0</v>
      </c>
    </row>
    <row r="14" spans="1:8" s="15" customFormat="1">
      <c r="A14" s="211">
        <v>3.1</v>
      </c>
      <c r="B14" s="263" t="s">
        <v>290</v>
      </c>
      <c r="C14" s="452"/>
      <c r="D14" s="452"/>
      <c r="E14" s="453">
        <v>0</v>
      </c>
      <c r="F14" s="452"/>
      <c r="G14" s="452"/>
      <c r="H14" s="454">
        <v>0</v>
      </c>
    </row>
    <row r="15" spans="1:8" s="15" customFormat="1">
      <c r="A15" s="211">
        <v>3.2</v>
      </c>
      <c r="B15" s="263" t="s">
        <v>291</v>
      </c>
      <c r="C15" s="452"/>
      <c r="D15" s="452"/>
      <c r="E15" s="453">
        <v>0</v>
      </c>
      <c r="F15" s="452"/>
      <c r="G15" s="452"/>
      <c r="H15" s="454">
        <v>0</v>
      </c>
    </row>
    <row r="16" spans="1:8" s="15" customFormat="1">
      <c r="A16" s="211">
        <v>4</v>
      </c>
      <c r="B16" s="266" t="s">
        <v>320</v>
      </c>
      <c r="C16" s="452">
        <v>19111410.783273</v>
      </c>
      <c r="D16" s="452">
        <v>523454308.10707504</v>
      </c>
      <c r="E16" s="453">
        <v>542565718.89034808</v>
      </c>
      <c r="F16" s="452">
        <v>32960359.058242001</v>
      </c>
      <c r="G16" s="452">
        <v>521857066.260988</v>
      </c>
      <c r="H16" s="454">
        <v>554817425.31922996</v>
      </c>
    </row>
    <row r="17" spans="1:8" s="15" customFormat="1">
      <c r="A17" s="211">
        <v>4.0999999999999996</v>
      </c>
      <c r="B17" s="263" t="s">
        <v>311</v>
      </c>
      <c r="C17" s="452">
        <v>17649410.783273</v>
      </c>
      <c r="D17" s="452">
        <v>521614784.00707501</v>
      </c>
      <c r="E17" s="453">
        <v>539264194.79034805</v>
      </c>
      <c r="F17" s="452">
        <v>31397359.058242001</v>
      </c>
      <c r="G17" s="452">
        <v>518655107.06098801</v>
      </c>
      <c r="H17" s="454">
        <v>550052466.11923003</v>
      </c>
    </row>
    <row r="18" spans="1:8" s="15" customFormat="1">
      <c r="A18" s="211">
        <v>4.2</v>
      </c>
      <c r="B18" s="263" t="s">
        <v>305</v>
      </c>
      <c r="C18" s="452">
        <v>1462000</v>
      </c>
      <c r="D18" s="452">
        <v>1839524.1</v>
      </c>
      <c r="E18" s="453">
        <v>3301524.1</v>
      </c>
      <c r="F18" s="452">
        <v>1563000</v>
      </c>
      <c r="G18" s="452">
        <v>3201959.2</v>
      </c>
      <c r="H18" s="454">
        <v>4764959.2</v>
      </c>
    </row>
    <row r="19" spans="1:8" s="15" customFormat="1">
      <c r="A19" s="211">
        <v>5</v>
      </c>
      <c r="B19" s="214" t="s">
        <v>319</v>
      </c>
      <c r="C19" s="452">
        <v>45169726.790000007</v>
      </c>
      <c r="D19" s="452">
        <v>1941576014.0055997</v>
      </c>
      <c r="E19" s="453">
        <v>1986745740.7955997</v>
      </c>
      <c r="F19" s="452">
        <v>67182505.311100006</v>
      </c>
      <c r="G19" s="452">
        <v>2023628744.8676</v>
      </c>
      <c r="H19" s="454">
        <v>2090811250.1787</v>
      </c>
    </row>
    <row r="20" spans="1:8" s="15" customFormat="1">
      <c r="A20" s="211">
        <v>5.0999999999999996</v>
      </c>
      <c r="B20" s="264" t="s">
        <v>294</v>
      </c>
      <c r="C20" s="452">
        <v>5645808.5300000003</v>
      </c>
      <c r="D20" s="452">
        <v>80065173.753900006</v>
      </c>
      <c r="E20" s="453">
        <v>85710982.283900008</v>
      </c>
      <c r="F20" s="452">
        <v>17626766.3211</v>
      </c>
      <c r="G20" s="452">
        <v>91439788.602899998</v>
      </c>
      <c r="H20" s="454">
        <v>109066554.92399999</v>
      </c>
    </row>
    <row r="21" spans="1:8" s="15" customFormat="1">
      <c r="A21" s="211">
        <v>5.2</v>
      </c>
      <c r="B21" s="264" t="s">
        <v>293</v>
      </c>
      <c r="C21" s="452">
        <v>0</v>
      </c>
      <c r="D21" s="452">
        <v>0</v>
      </c>
      <c r="E21" s="453">
        <v>0</v>
      </c>
      <c r="F21" s="452">
        <v>2400000</v>
      </c>
      <c r="G21" s="452">
        <v>14353406.4</v>
      </c>
      <c r="H21" s="454">
        <v>16753406.4</v>
      </c>
    </row>
    <row r="22" spans="1:8" s="15" customFormat="1">
      <c r="A22" s="211">
        <v>5.3</v>
      </c>
      <c r="B22" s="264" t="s">
        <v>292</v>
      </c>
      <c r="C22" s="452">
        <v>19335199.170000002</v>
      </c>
      <c r="D22" s="452">
        <v>1820965415.1971998</v>
      </c>
      <c r="E22" s="453">
        <v>1840300614.3671999</v>
      </c>
      <c r="F22" s="452">
        <v>593763</v>
      </c>
      <c r="G22" s="452">
        <v>1506810036.1400001</v>
      </c>
      <c r="H22" s="454">
        <v>1507403799.1400001</v>
      </c>
    </row>
    <row r="23" spans="1:8" s="15" customFormat="1">
      <c r="A23" s="211" t="s">
        <v>15</v>
      </c>
      <c r="B23" s="215" t="s">
        <v>75</v>
      </c>
      <c r="C23" s="452">
        <v>41408</v>
      </c>
      <c r="D23" s="452">
        <v>367531658.5801</v>
      </c>
      <c r="E23" s="453">
        <v>367573066.5801</v>
      </c>
      <c r="F23" s="452">
        <v>363938</v>
      </c>
      <c r="G23" s="452">
        <v>1189538714.8961</v>
      </c>
      <c r="H23" s="454">
        <v>1189902652.8961</v>
      </c>
    </row>
    <row r="24" spans="1:8" s="15" customFormat="1">
      <c r="A24" s="211" t="s">
        <v>16</v>
      </c>
      <c r="B24" s="215" t="s">
        <v>76</v>
      </c>
      <c r="C24" s="452">
        <v>0</v>
      </c>
      <c r="D24" s="452">
        <v>298120160.95679998</v>
      </c>
      <c r="E24" s="453">
        <v>298120160.95679998</v>
      </c>
      <c r="F24" s="452">
        <v>156025</v>
      </c>
      <c r="G24" s="452">
        <v>162863198.26640001</v>
      </c>
      <c r="H24" s="454">
        <v>163019223.26640001</v>
      </c>
    </row>
    <row r="25" spans="1:8" s="15" customFormat="1">
      <c r="A25" s="211" t="s">
        <v>17</v>
      </c>
      <c r="B25" s="215" t="s">
        <v>77</v>
      </c>
      <c r="C25" s="452">
        <v>0</v>
      </c>
      <c r="D25" s="452">
        <v>0</v>
      </c>
      <c r="E25" s="453">
        <v>0</v>
      </c>
      <c r="F25" s="452">
        <v>0</v>
      </c>
      <c r="G25" s="452">
        <v>6991846.5744000003</v>
      </c>
      <c r="H25" s="454">
        <v>6991846.5744000003</v>
      </c>
    </row>
    <row r="26" spans="1:8" s="15" customFormat="1">
      <c r="A26" s="211" t="s">
        <v>18</v>
      </c>
      <c r="B26" s="215" t="s">
        <v>78</v>
      </c>
      <c r="C26" s="452">
        <v>27751</v>
      </c>
      <c r="D26" s="452">
        <v>687157561.1221</v>
      </c>
      <c r="E26" s="453">
        <v>687185312.1221</v>
      </c>
      <c r="F26" s="452">
        <v>18550</v>
      </c>
      <c r="G26" s="452">
        <v>96976041.266900003</v>
      </c>
      <c r="H26" s="454">
        <v>96994591.266900003</v>
      </c>
    </row>
    <row r="27" spans="1:8" s="15" customFormat="1">
      <c r="A27" s="211" t="s">
        <v>19</v>
      </c>
      <c r="B27" s="215" t="s">
        <v>79</v>
      </c>
      <c r="C27" s="452">
        <v>19266040.170000002</v>
      </c>
      <c r="D27" s="452">
        <v>468156034.53820002</v>
      </c>
      <c r="E27" s="453">
        <v>487422074.70820004</v>
      </c>
      <c r="F27" s="452">
        <v>55250</v>
      </c>
      <c r="G27" s="452">
        <v>50440235.136200003</v>
      </c>
      <c r="H27" s="454">
        <v>50495485.136200003</v>
      </c>
    </row>
    <row r="28" spans="1:8" s="15" customFormat="1">
      <c r="A28" s="211">
        <v>5.4</v>
      </c>
      <c r="B28" s="264" t="s">
        <v>295</v>
      </c>
      <c r="C28" s="452">
        <v>2192719.09</v>
      </c>
      <c r="D28" s="452">
        <v>17337144.929099999</v>
      </c>
      <c r="E28" s="453">
        <v>19529864.019099999</v>
      </c>
      <c r="F28" s="452">
        <v>24091772.989999998</v>
      </c>
      <c r="G28" s="452">
        <v>207136395.1279</v>
      </c>
      <c r="H28" s="454">
        <v>231228168.11790001</v>
      </c>
    </row>
    <row r="29" spans="1:8" s="15" customFormat="1">
      <c r="A29" s="211">
        <v>5.5</v>
      </c>
      <c r="B29" s="264" t="s">
        <v>296</v>
      </c>
      <c r="C29" s="452">
        <v>8523000</v>
      </c>
      <c r="D29" s="452">
        <v>18913509.180399999</v>
      </c>
      <c r="E29" s="453">
        <v>27436509.180399999</v>
      </c>
      <c r="F29" s="452">
        <v>0</v>
      </c>
      <c r="G29" s="452">
        <v>0</v>
      </c>
      <c r="H29" s="454">
        <v>0</v>
      </c>
    </row>
    <row r="30" spans="1:8" s="15" customFormat="1">
      <c r="A30" s="211">
        <v>5.6</v>
      </c>
      <c r="B30" s="264" t="s">
        <v>297</v>
      </c>
      <c r="C30" s="452">
        <v>9473000</v>
      </c>
      <c r="D30" s="452">
        <v>4294770.9450000003</v>
      </c>
      <c r="E30" s="453">
        <v>13767770.945</v>
      </c>
      <c r="F30" s="452">
        <v>10760736</v>
      </c>
      <c r="G30" s="452">
        <v>98876766.292799994</v>
      </c>
      <c r="H30" s="454">
        <v>109637502.29279999</v>
      </c>
    </row>
    <row r="31" spans="1:8" s="15" customFormat="1">
      <c r="A31" s="211">
        <v>5.7</v>
      </c>
      <c r="B31" s="264" t="s">
        <v>79</v>
      </c>
      <c r="C31" s="452">
        <v>0</v>
      </c>
      <c r="D31" s="452">
        <v>0</v>
      </c>
      <c r="E31" s="453">
        <v>0</v>
      </c>
      <c r="F31" s="452">
        <v>11709467</v>
      </c>
      <c r="G31" s="452">
        <v>105012352.30400001</v>
      </c>
      <c r="H31" s="454">
        <v>116721819.30400001</v>
      </c>
    </row>
    <row r="32" spans="1:8" s="15" customFormat="1">
      <c r="A32" s="211">
        <v>6</v>
      </c>
      <c r="B32" s="214" t="s">
        <v>325</v>
      </c>
      <c r="C32" s="452"/>
      <c r="D32" s="452"/>
      <c r="E32" s="453">
        <v>0</v>
      </c>
      <c r="F32" s="452"/>
      <c r="G32" s="452"/>
      <c r="H32" s="454">
        <v>0</v>
      </c>
    </row>
    <row r="33" spans="1:8" s="15" customFormat="1">
      <c r="A33" s="211">
        <v>6.1</v>
      </c>
      <c r="B33" s="265" t="s">
        <v>315</v>
      </c>
      <c r="C33" s="452"/>
      <c r="D33" s="452"/>
      <c r="E33" s="453">
        <v>0</v>
      </c>
      <c r="F33" s="452"/>
      <c r="G33" s="452"/>
      <c r="H33" s="454">
        <v>0</v>
      </c>
    </row>
    <row r="34" spans="1:8" s="15" customFormat="1">
      <c r="A34" s="211">
        <v>6.2</v>
      </c>
      <c r="B34" s="265" t="s">
        <v>316</v>
      </c>
      <c r="C34" s="452"/>
      <c r="D34" s="452"/>
      <c r="E34" s="453">
        <v>0</v>
      </c>
      <c r="F34" s="452"/>
      <c r="G34" s="452"/>
      <c r="H34" s="454">
        <v>0</v>
      </c>
    </row>
    <row r="35" spans="1:8" s="15" customFormat="1">
      <c r="A35" s="211">
        <v>6.3</v>
      </c>
      <c r="B35" s="265" t="s">
        <v>312</v>
      </c>
      <c r="C35" s="452"/>
      <c r="D35" s="452"/>
      <c r="E35" s="453">
        <v>0</v>
      </c>
      <c r="F35" s="452"/>
      <c r="G35" s="452"/>
      <c r="H35" s="454">
        <v>0</v>
      </c>
    </row>
    <row r="36" spans="1:8" s="15" customFormat="1">
      <c r="A36" s="211">
        <v>6.4</v>
      </c>
      <c r="B36" s="265" t="s">
        <v>313</v>
      </c>
      <c r="C36" s="452"/>
      <c r="D36" s="452"/>
      <c r="E36" s="453">
        <v>0</v>
      </c>
      <c r="F36" s="452"/>
      <c r="G36" s="452"/>
      <c r="H36" s="454">
        <v>0</v>
      </c>
    </row>
    <row r="37" spans="1:8" s="15" customFormat="1">
      <c r="A37" s="211">
        <v>6.5</v>
      </c>
      <c r="B37" s="265" t="s">
        <v>314</v>
      </c>
      <c r="C37" s="452"/>
      <c r="D37" s="452"/>
      <c r="E37" s="453">
        <v>0</v>
      </c>
      <c r="F37" s="452"/>
      <c r="G37" s="452"/>
      <c r="H37" s="454">
        <v>0</v>
      </c>
    </row>
    <row r="38" spans="1:8" s="15" customFormat="1">
      <c r="A38" s="211">
        <v>6.6</v>
      </c>
      <c r="B38" s="265" t="s">
        <v>317</v>
      </c>
      <c r="C38" s="452"/>
      <c r="D38" s="452"/>
      <c r="E38" s="453">
        <v>0</v>
      </c>
      <c r="F38" s="452"/>
      <c r="G38" s="452"/>
      <c r="H38" s="454">
        <v>0</v>
      </c>
    </row>
    <row r="39" spans="1:8" s="15" customFormat="1">
      <c r="A39" s="211">
        <v>6.7</v>
      </c>
      <c r="B39" s="265" t="s">
        <v>318</v>
      </c>
      <c r="C39" s="452"/>
      <c r="D39" s="452"/>
      <c r="E39" s="453">
        <v>0</v>
      </c>
      <c r="F39" s="452"/>
      <c r="G39" s="452"/>
      <c r="H39" s="454">
        <v>0</v>
      </c>
    </row>
    <row r="40" spans="1:8" s="15" customFormat="1">
      <c r="A40" s="211">
        <v>7</v>
      </c>
      <c r="B40" s="214" t="s">
        <v>321</v>
      </c>
      <c r="C40" s="452"/>
      <c r="D40" s="452"/>
      <c r="E40" s="453">
        <v>0</v>
      </c>
      <c r="F40" s="452"/>
      <c r="G40" s="452"/>
      <c r="H40" s="454">
        <v>0</v>
      </c>
    </row>
    <row r="41" spans="1:8" s="15" customFormat="1">
      <c r="A41" s="211">
        <v>7.1</v>
      </c>
      <c r="B41" s="213" t="s">
        <v>322</v>
      </c>
      <c r="C41" s="452">
        <v>292977.28999999998</v>
      </c>
      <c r="D41" s="452">
        <v>529.54300000000001</v>
      </c>
      <c r="E41" s="453">
        <v>293506.83299999998</v>
      </c>
      <c r="F41" s="452">
        <v>99867.39</v>
      </c>
      <c r="G41" s="452">
        <v>5003.3037999999997</v>
      </c>
      <c r="H41" s="454">
        <v>104870.69379999999</v>
      </c>
    </row>
    <row r="42" spans="1:8" s="15" customFormat="1" ht="25.5">
      <c r="A42" s="211">
        <v>7.2</v>
      </c>
      <c r="B42" s="213" t="s">
        <v>323</v>
      </c>
      <c r="C42" s="452">
        <v>520729.87999999977</v>
      </c>
      <c r="D42" s="452">
        <v>1710441.3099999996</v>
      </c>
      <c r="E42" s="453">
        <v>2231171.1899999995</v>
      </c>
      <c r="F42" s="452">
        <v>334065.1300000003</v>
      </c>
      <c r="G42" s="452">
        <v>560512.79760000005</v>
      </c>
      <c r="H42" s="454">
        <v>894577.92760000029</v>
      </c>
    </row>
    <row r="43" spans="1:8" s="15" customFormat="1" ht="25.5">
      <c r="A43" s="211">
        <v>7.3</v>
      </c>
      <c r="B43" s="213" t="s">
        <v>326</v>
      </c>
      <c r="C43" s="452">
        <v>4878037.04</v>
      </c>
      <c r="D43" s="452">
        <v>1186942.665573</v>
      </c>
      <c r="E43" s="453">
        <v>6064979.705573</v>
      </c>
      <c r="F43" s="452">
        <v>3404080.5599999996</v>
      </c>
      <c r="G43" s="452">
        <v>1245198.3429729999</v>
      </c>
      <c r="H43" s="454">
        <v>4649278.902973</v>
      </c>
    </row>
    <row r="44" spans="1:8" s="15" customFormat="1" ht="25.5">
      <c r="A44" s="211">
        <v>7.4</v>
      </c>
      <c r="B44" s="213" t="s">
        <v>327</v>
      </c>
      <c r="C44" s="452">
        <v>2796268.9300000011</v>
      </c>
      <c r="D44" s="452">
        <v>5734588.4522999981</v>
      </c>
      <c r="E44" s="453">
        <v>8530857.3822999988</v>
      </c>
      <c r="F44" s="452">
        <v>1544284.2600000019</v>
      </c>
      <c r="G44" s="452">
        <v>1731212.1656000067</v>
      </c>
      <c r="H44" s="454">
        <v>3275496.4256000086</v>
      </c>
    </row>
    <row r="45" spans="1:8" s="15" customFormat="1">
      <c r="A45" s="211">
        <v>8</v>
      </c>
      <c r="B45" s="214" t="s">
        <v>304</v>
      </c>
      <c r="C45" s="452"/>
      <c r="D45" s="452"/>
      <c r="E45" s="453">
        <v>0</v>
      </c>
      <c r="F45" s="452"/>
      <c r="G45" s="452"/>
      <c r="H45" s="454">
        <v>0</v>
      </c>
    </row>
    <row r="46" spans="1:8" s="15" customFormat="1">
      <c r="A46" s="211">
        <v>8.1</v>
      </c>
      <c r="B46" s="263" t="s">
        <v>328</v>
      </c>
      <c r="C46" s="452"/>
      <c r="D46" s="452"/>
      <c r="E46" s="453">
        <v>0</v>
      </c>
      <c r="F46" s="452"/>
      <c r="G46" s="452"/>
      <c r="H46" s="454">
        <v>0</v>
      </c>
    </row>
    <row r="47" spans="1:8" s="15" customFormat="1">
      <c r="A47" s="211">
        <v>8.1999999999999993</v>
      </c>
      <c r="B47" s="263" t="s">
        <v>329</v>
      </c>
      <c r="C47" s="452"/>
      <c r="D47" s="452"/>
      <c r="E47" s="453">
        <v>0</v>
      </c>
      <c r="F47" s="452"/>
      <c r="G47" s="452"/>
      <c r="H47" s="454">
        <v>0</v>
      </c>
    </row>
    <row r="48" spans="1:8" s="15" customFormat="1">
      <c r="A48" s="211">
        <v>8.3000000000000007</v>
      </c>
      <c r="B48" s="263" t="s">
        <v>330</v>
      </c>
      <c r="C48" s="452"/>
      <c r="D48" s="452"/>
      <c r="E48" s="453">
        <v>0</v>
      </c>
      <c r="F48" s="452"/>
      <c r="G48" s="452"/>
      <c r="H48" s="454">
        <v>0</v>
      </c>
    </row>
    <row r="49" spans="1:8" s="15" customFormat="1">
      <c r="A49" s="211">
        <v>8.4</v>
      </c>
      <c r="B49" s="263" t="s">
        <v>331</v>
      </c>
      <c r="C49" s="452"/>
      <c r="D49" s="452"/>
      <c r="E49" s="453">
        <v>0</v>
      </c>
      <c r="F49" s="452"/>
      <c r="G49" s="452"/>
      <c r="H49" s="454">
        <v>0</v>
      </c>
    </row>
    <row r="50" spans="1:8" s="15" customFormat="1">
      <c r="A50" s="211">
        <v>8.5</v>
      </c>
      <c r="B50" s="263" t="s">
        <v>332</v>
      </c>
      <c r="C50" s="452"/>
      <c r="D50" s="452"/>
      <c r="E50" s="453">
        <v>0</v>
      </c>
      <c r="F50" s="452"/>
      <c r="G50" s="452"/>
      <c r="H50" s="454">
        <v>0</v>
      </c>
    </row>
    <row r="51" spans="1:8" s="15" customFormat="1">
      <c r="A51" s="211">
        <v>8.6</v>
      </c>
      <c r="B51" s="263" t="s">
        <v>333</v>
      </c>
      <c r="C51" s="452"/>
      <c r="D51" s="452"/>
      <c r="E51" s="453">
        <v>0</v>
      </c>
      <c r="F51" s="452"/>
      <c r="G51" s="452"/>
      <c r="H51" s="454">
        <v>0</v>
      </c>
    </row>
    <row r="52" spans="1:8" s="15" customFormat="1">
      <c r="A52" s="211">
        <v>8.6999999999999993</v>
      </c>
      <c r="B52" s="263" t="s">
        <v>334</v>
      </c>
      <c r="C52" s="452"/>
      <c r="D52" s="452"/>
      <c r="E52" s="453">
        <v>0</v>
      </c>
      <c r="F52" s="452"/>
      <c r="G52" s="452"/>
      <c r="H52" s="454">
        <v>0</v>
      </c>
    </row>
    <row r="53" spans="1:8" s="15" customFormat="1" ht="15" thickBot="1">
      <c r="A53" s="216">
        <v>9</v>
      </c>
      <c r="B53" s="217" t="s">
        <v>324</v>
      </c>
      <c r="C53" s="455"/>
      <c r="D53" s="455"/>
      <c r="E53" s="456">
        <v>0</v>
      </c>
      <c r="F53" s="455"/>
      <c r="G53" s="455"/>
      <c r="H53" s="457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"BasisBank"</v>
      </c>
      <c r="C1" s="3"/>
    </row>
    <row r="2" spans="1:8">
      <c r="A2" s="2" t="s">
        <v>31</v>
      </c>
      <c r="B2" s="486">
        <v>44104</v>
      </c>
      <c r="C2" s="6"/>
      <c r="D2" s="7"/>
      <c r="E2" s="65"/>
      <c r="F2" s="65"/>
      <c r="G2" s="65"/>
      <c r="H2" s="65"/>
    </row>
    <row r="3" spans="1:8">
      <c r="A3" s="2"/>
      <c r="B3" s="3"/>
      <c r="C3" s="6"/>
      <c r="D3" s="7"/>
      <c r="E3" s="65"/>
      <c r="F3" s="65"/>
      <c r="G3" s="65"/>
      <c r="H3" s="65"/>
    </row>
    <row r="4" spans="1:8" ht="15" customHeight="1" thickBot="1">
      <c r="A4" s="7" t="s">
        <v>199</v>
      </c>
      <c r="B4" s="157" t="s">
        <v>298</v>
      </c>
      <c r="D4" s="66" t="s">
        <v>73</v>
      </c>
    </row>
    <row r="5" spans="1:8" ht="15" customHeight="1">
      <c r="A5" s="248" t="s">
        <v>6</v>
      </c>
      <c r="B5" s="249"/>
      <c r="C5" s="458">
        <v>44104</v>
      </c>
      <c r="D5" s="459">
        <v>44012</v>
      </c>
    </row>
    <row r="6" spans="1:8" ht="15" customHeight="1">
      <c r="A6" s="67">
        <v>1</v>
      </c>
      <c r="B6" s="460" t="s">
        <v>302</v>
      </c>
      <c r="C6" s="461">
        <v>1365646954.9197712</v>
      </c>
      <c r="D6" s="361">
        <v>1310277869.4758008</v>
      </c>
    </row>
    <row r="7" spans="1:8" ht="15" customHeight="1">
      <c r="A7" s="67">
        <v>1.1000000000000001</v>
      </c>
      <c r="B7" s="460" t="s">
        <v>482</v>
      </c>
      <c r="C7" s="462">
        <v>1295851602.1512508</v>
      </c>
      <c r="D7" s="362">
        <v>1243547979.8015087</v>
      </c>
    </row>
    <row r="8" spans="1:8">
      <c r="A8" s="67" t="s">
        <v>14</v>
      </c>
      <c r="B8" s="460" t="s">
        <v>198</v>
      </c>
      <c r="C8" s="462">
        <v>42500000</v>
      </c>
      <c r="D8" s="362">
        <v>42500000</v>
      </c>
    </row>
    <row r="9" spans="1:8" ht="15" customHeight="1">
      <c r="A9" s="67">
        <v>1.2</v>
      </c>
      <c r="B9" s="463" t="s">
        <v>197</v>
      </c>
      <c r="C9" s="462">
        <v>69281592.7685204</v>
      </c>
      <c r="D9" s="362">
        <v>63916641.674292102</v>
      </c>
    </row>
    <row r="10" spans="1:8" ht="15" customHeight="1">
      <c r="A10" s="67">
        <v>1.3</v>
      </c>
      <c r="B10" s="460" t="s">
        <v>28</v>
      </c>
      <c r="C10" s="464">
        <v>513760</v>
      </c>
      <c r="D10" s="362">
        <v>2813248</v>
      </c>
    </row>
    <row r="11" spans="1:8" ht="15" customHeight="1">
      <c r="A11" s="67">
        <v>2</v>
      </c>
      <c r="B11" s="460" t="s">
        <v>299</v>
      </c>
      <c r="C11" s="462">
        <v>15369870.675000001</v>
      </c>
      <c r="D11" s="362">
        <v>7978937.3973000003</v>
      </c>
    </row>
    <row r="12" spans="1:8" ht="15" customHeight="1">
      <c r="A12" s="67">
        <v>3</v>
      </c>
      <c r="B12" s="460" t="s">
        <v>300</v>
      </c>
      <c r="C12" s="464">
        <v>112080651.75068747</v>
      </c>
      <c r="D12" s="362">
        <v>112080651.75068747</v>
      </c>
    </row>
    <row r="13" spans="1:8" ht="15" customHeight="1" thickBot="1">
      <c r="A13" s="69">
        <v>4</v>
      </c>
      <c r="B13" s="70" t="s">
        <v>301</v>
      </c>
      <c r="C13" s="363">
        <v>1493097477.3454585</v>
      </c>
      <c r="D13" s="364">
        <v>1430337458.6237881</v>
      </c>
    </row>
    <row r="14" spans="1:8">
      <c r="B14" s="73"/>
    </row>
    <row r="15" spans="1:8" ht="25.5">
      <c r="B15" s="74" t="s">
        <v>483</v>
      </c>
    </row>
    <row r="16" spans="1:8">
      <c r="B16" s="74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F24" sqref="F24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11.28515625" style="4" bestFit="1" customWidth="1"/>
    <col min="4" max="16384" width="9.140625" style="5"/>
  </cols>
  <sheetData>
    <row r="1" spans="1:3">
      <c r="A1" s="2" t="s">
        <v>30</v>
      </c>
      <c r="B1" s="4" t="str">
        <f>'Info '!C2</f>
        <v>JSC "BasisBank"</v>
      </c>
    </row>
    <row r="2" spans="1:3">
      <c r="A2" s="2" t="s">
        <v>31</v>
      </c>
      <c r="B2" s="486">
        <v>44104</v>
      </c>
    </row>
    <row r="4" spans="1:3" ht="16.5" customHeight="1" thickBot="1">
      <c r="A4" s="75" t="s">
        <v>80</v>
      </c>
      <c r="B4" s="76" t="s">
        <v>269</v>
      </c>
      <c r="C4" s="77"/>
    </row>
    <row r="5" spans="1:3">
      <c r="A5" s="78"/>
      <c r="B5" s="531" t="s">
        <v>81</v>
      </c>
      <c r="C5" s="532"/>
    </row>
    <row r="6" spans="1:3">
      <c r="A6" s="79">
        <v>1</v>
      </c>
      <c r="B6" s="529" t="s">
        <v>502</v>
      </c>
      <c r="C6" s="530"/>
    </row>
    <row r="7" spans="1:3">
      <c r="A7" s="79">
        <v>2</v>
      </c>
      <c r="B7" s="529" t="s">
        <v>503</v>
      </c>
      <c r="C7" s="530"/>
    </row>
    <row r="8" spans="1:3">
      <c r="A8" s="79">
        <v>3</v>
      </c>
      <c r="B8" s="529" t="s">
        <v>504</v>
      </c>
      <c r="C8" s="530"/>
    </row>
    <row r="9" spans="1:3">
      <c r="A9" s="79">
        <v>4</v>
      </c>
      <c r="B9" s="529" t="s">
        <v>505</v>
      </c>
      <c r="C9" s="530"/>
    </row>
    <row r="10" spans="1:3">
      <c r="A10" s="79">
        <v>5</v>
      </c>
      <c r="B10" s="529" t="s">
        <v>506</v>
      </c>
      <c r="C10" s="530"/>
    </row>
    <row r="11" spans="1:3">
      <c r="A11" s="79"/>
      <c r="B11" s="533"/>
      <c r="C11" s="534"/>
    </row>
    <row r="12" spans="1:3">
      <c r="A12" s="79"/>
      <c r="B12" s="527" t="s">
        <v>82</v>
      </c>
      <c r="C12" s="528"/>
    </row>
    <row r="13" spans="1:3">
      <c r="A13" s="79">
        <v>1</v>
      </c>
      <c r="B13" s="529" t="s">
        <v>507</v>
      </c>
      <c r="C13" s="530"/>
    </row>
    <row r="14" spans="1:3">
      <c r="A14" s="79">
        <v>2</v>
      </c>
      <c r="B14" s="529" t="s">
        <v>508</v>
      </c>
      <c r="C14" s="530"/>
    </row>
    <row r="15" spans="1:3">
      <c r="A15" s="79">
        <v>3</v>
      </c>
      <c r="B15" s="529" t="s">
        <v>509</v>
      </c>
      <c r="C15" s="530"/>
    </row>
    <row r="16" spans="1:3">
      <c r="A16" s="79">
        <v>4</v>
      </c>
      <c r="B16" s="529" t="s">
        <v>510</v>
      </c>
      <c r="C16" s="530"/>
    </row>
    <row r="17" spans="1:3">
      <c r="A17" s="79">
        <v>5</v>
      </c>
      <c r="B17" s="529" t="s">
        <v>511</v>
      </c>
      <c r="C17" s="530"/>
    </row>
    <row r="18" spans="1:3">
      <c r="A18" s="79">
        <v>6</v>
      </c>
      <c r="B18" s="529" t="s">
        <v>512</v>
      </c>
      <c r="C18" s="530"/>
    </row>
    <row r="19" spans="1:3">
      <c r="A19" s="79">
        <v>7</v>
      </c>
      <c r="B19" s="529" t="s">
        <v>513</v>
      </c>
      <c r="C19" s="530"/>
    </row>
    <row r="20" spans="1:3" ht="15.75" customHeight="1">
      <c r="A20" s="79"/>
      <c r="B20" s="80"/>
      <c r="C20" s="81"/>
    </row>
    <row r="21" spans="1:3" ht="30" customHeight="1">
      <c r="A21" s="79"/>
      <c r="B21" s="527" t="s">
        <v>83</v>
      </c>
      <c r="C21" s="528"/>
    </row>
    <row r="22" spans="1:3">
      <c r="A22" s="79">
        <v>1</v>
      </c>
      <c r="B22" s="80" t="s">
        <v>514</v>
      </c>
      <c r="C22" s="479">
        <v>0.91598172861293459</v>
      </c>
    </row>
    <row r="23" spans="1:3" ht="15.75" customHeight="1">
      <c r="A23" s="79">
        <v>2</v>
      </c>
      <c r="B23" s="80" t="s">
        <v>515</v>
      </c>
      <c r="C23" s="479">
        <v>6.9155295356997867E-2</v>
      </c>
    </row>
    <row r="24" spans="1:3" ht="29.25" customHeight="1">
      <c r="A24" s="79"/>
      <c r="B24" s="527" t="s">
        <v>84</v>
      </c>
      <c r="C24" s="528"/>
    </row>
    <row r="25" spans="1:3">
      <c r="A25" s="79">
        <v>1</v>
      </c>
      <c r="B25" s="480" t="s">
        <v>516</v>
      </c>
      <c r="C25" s="481">
        <v>0.91561533592148947</v>
      </c>
    </row>
    <row r="26" spans="1:3" ht="15" thickBot="1">
      <c r="A26" s="82">
        <v>2</v>
      </c>
      <c r="B26" s="83" t="s">
        <v>515</v>
      </c>
      <c r="C26" s="482">
        <v>6.9155295356997867E-2</v>
      </c>
    </row>
  </sheetData>
  <mergeCells count="17">
    <mergeCell ref="B5:C5"/>
    <mergeCell ref="B11:C11"/>
    <mergeCell ref="B12:C12"/>
    <mergeCell ref="B24:C24"/>
    <mergeCell ref="B21:C21"/>
    <mergeCell ref="B6:C6"/>
    <mergeCell ref="B7:C7"/>
    <mergeCell ref="B8:C8"/>
    <mergeCell ref="B9:C9"/>
    <mergeCell ref="B10:C10"/>
    <mergeCell ref="B13:C13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G28" sqref="G28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97" t="s">
        <v>30</v>
      </c>
      <c r="B1" s="298" t="str">
        <f>'Info '!C2</f>
        <v>JSC "BasisBank"</v>
      </c>
      <c r="C1" s="97"/>
      <c r="D1" s="97"/>
      <c r="E1" s="97"/>
      <c r="F1" s="15"/>
    </row>
    <row r="2" spans="1:7" s="84" customFormat="1" ht="15.75" customHeight="1">
      <c r="A2" s="297" t="s">
        <v>31</v>
      </c>
      <c r="B2" s="486">
        <v>44104</v>
      </c>
    </row>
    <row r="3" spans="1:7" s="84" customFormat="1" ht="15.75" customHeight="1">
      <c r="A3" s="297"/>
    </row>
    <row r="4" spans="1:7" s="84" customFormat="1" ht="15.75" customHeight="1" thickBot="1">
      <c r="A4" s="299" t="s">
        <v>203</v>
      </c>
      <c r="B4" s="539" t="s">
        <v>348</v>
      </c>
      <c r="C4" s="540"/>
      <c r="D4" s="540"/>
      <c r="E4" s="540"/>
    </row>
    <row r="5" spans="1:7" s="88" customFormat="1" ht="17.45" customHeight="1">
      <c r="A5" s="229"/>
      <c r="B5" s="230"/>
      <c r="C5" s="86" t="s">
        <v>0</v>
      </c>
      <c r="D5" s="86" t="s">
        <v>1</v>
      </c>
      <c r="E5" s="87" t="s">
        <v>2</v>
      </c>
    </row>
    <row r="6" spans="1:7" s="15" customFormat="1" ht="14.45" customHeight="1">
      <c r="A6" s="300"/>
      <c r="B6" s="535" t="s">
        <v>355</v>
      </c>
      <c r="C6" s="535" t="s">
        <v>90</v>
      </c>
      <c r="D6" s="537" t="s">
        <v>202</v>
      </c>
      <c r="E6" s="538"/>
      <c r="G6" s="5"/>
    </row>
    <row r="7" spans="1:7" s="15" customFormat="1" ht="99.6" customHeight="1">
      <c r="A7" s="300"/>
      <c r="B7" s="536"/>
      <c r="C7" s="535"/>
      <c r="D7" s="336" t="s">
        <v>201</v>
      </c>
      <c r="E7" s="337" t="s">
        <v>356</v>
      </c>
      <c r="G7" s="5"/>
    </row>
    <row r="8" spans="1:7">
      <c r="A8" s="301">
        <v>1</v>
      </c>
      <c r="B8" s="338" t="s">
        <v>35</v>
      </c>
      <c r="C8" s="339">
        <v>43975827.321700007</v>
      </c>
      <c r="D8" s="339"/>
      <c r="E8" s="340">
        <v>43975827.321700007</v>
      </c>
      <c r="F8" s="15"/>
    </row>
    <row r="9" spans="1:7">
      <c r="A9" s="301">
        <v>2</v>
      </c>
      <c r="B9" s="338" t="s">
        <v>36</v>
      </c>
      <c r="C9" s="339">
        <v>268735936.33889997</v>
      </c>
      <c r="D9" s="339"/>
      <c r="E9" s="340">
        <v>268735936.33889997</v>
      </c>
      <c r="F9" s="15"/>
    </row>
    <row r="10" spans="1:7">
      <c r="A10" s="301">
        <v>3</v>
      </c>
      <c r="B10" s="338" t="s">
        <v>37</v>
      </c>
      <c r="C10" s="339">
        <v>125419993.4822</v>
      </c>
      <c r="D10" s="339"/>
      <c r="E10" s="340">
        <v>125419993.4822</v>
      </c>
      <c r="F10" s="15"/>
    </row>
    <row r="11" spans="1:7">
      <c r="A11" s="301">
        <v>4</v>
      </c>
      <c r="B11" s="338" t="s">
        <v>38</v>
      </c>
      <c r="C11" s="339">
        <v>0</v>
      </c>
      <c r="D11" s="339"/>
      <c r="E11" s="340">
        <v>0</v>
      </c>
      <c r="F11" s="15"/>
    </row>
    <row r="12" spans="1:7">
      <c r="A12" s="301">
        <v>5</v>
      </c>
      <c r="B12" s="338" t="s">
        <v>39</v>
      </c>
      <c r="C12" s="339">
        <v>227195614.91</v>
      </c>
      <c r="D12" s="339"/>
      <c r="E12" s="340">
        <v>227195614.91</v>
      </c>
      <c r="F12" s="15"/>
    </row>
    <row r="13" spans="1:7">
      <c r="A13" s="301">
        <v>6.1</v>
      </c>
      <c r="B13" s="341" t="s">
        <v>40</v>
      </c>
      <c r="C13" s="342">
        <v>1038758894.7237999</v>
      </c>
      <c r="D13" s="339"/>
      <c r="E13" s="340">
        <v>1038758894.7237999</v>
      </c>
      <c r="F13" s="15"/>
    </row>
    <row r="14" spans="1:7">
      <c r="A14" s="301">
        <v>6.2</v>
      </c>
      <c r="B14" s="343" t="s">
        <v>41</v>
      </c>
      <c r="C14" s="342">
        <v>-63927852.005951375</v>
      </c>
      <c r="D14" s="339"/>
      <c r="E14" s="340">
        <v>-63927852.005951375</v>
      </c>
      <c r="F14" s="15"/>
    </row>
    <row r="15" spans="1:7">
      <c r="A15" s="301">
        <v>6</v>
      </c>
      <c r="B15" s="338" t="s">
        <v>42</v>
      </c>
      <c r="C15" s="339">
        <v>974831042.71784866</v>
      </c>
      <c r="D15" s="339"/>
      <c r="E15" s="340">
        <v>974831042.71784866</v>
      </c>
      <c r="F15" s="15"/>
    </row>
    <row r="16" spans="1:7">
      <c r="A16" s="301">
        <v>7</v>
      </c>
      <c r="B16" s="338" t="s">
        <v>43</v>
      </c>
      <c r="C16" s="339">
        <v>15093094.607600002</v>
      </c>
      <c r="D16" s="339"/>
      <c r="E16" s="340">
        <v>15093094.607600002</v>
      </c>
      <c r="F16" s="15"/>
    </row>
    <row r="17" spans="1:7">
      <c r="A17" s="301">
        <v>8</v>
      </c>
      <c r="B17" s="338" t="s">
        <v>200</v>
      </c>
      <c r="C17" s="339">
        <v>17386636.486000001</v>
      </c>
      <c r="D17" s="339"/>
      <c r="E17" s="340">
        <v>17386636.486000001</v>
      </c>
      <c r="F17" s="302"/>
      <c r="G17" s="91"/>
    </row>
    <row r="18" spans="1:7">
      <c r="A18" s="301">
        <v>9</v>
      </c>
      <c r="B18" s="338" t="s">
        <v>44</v>
      </c>
      <c r="C18" s="339">
        <v>17062704.219999999</v>
      </c>
      <c r="D18" s="339"/>
      <c r="E18" s="340">
        <v>17062704.219999999</v>
      </c>
      <c r="F18" s="15"/>
      <c r="G18" s="91"/>
    </row>
    <row r="19" spans="1:7">
      <c r="A19" s="301">
        <v>10</v>
      </c>
      <c r="B19" s="338" t="s">
        <v>45</v>
      </c>
      <c r="C19" s="339">
        <v>32960938.57</v>
      </c>
      <c r="D19" s="339">
        <v>14304695.390000001</v>
      </c>
      <c r="E19" s="340">
        <v>18656243.18</v>
      </c>
      <c r="F19" s="15"/>
      <c r="G19" s="91"/>
    </row>
    <row r="20" spans="1:7">
      <c r="A20" s="301">
        <v>11</v>
      </c>
      <c r="B20" s="338" t="s">
        <v>46</v>
      </c>
      <c r="C20" s="339">
        <v>15570414.983000001</v>
      </c>
      <c r="D20" s="339"/>
      <c r="E20" s="340">
        <v>15570414.983000001</v>
      </c>
      <c r="F20" s="15"/>
    </row>
    <row r="21" spans="1:7" ht="26.25" thickBot="1">
      <c r="A21" s="178"/>
      <c r="B21" s="303" t="s">
        <v>358</v>
      </c>
      <c r="C21" s="231">
        <v>1738232203.6372485</v>
      </c>
      <c r="D21" s="231">
        <v>14304695.390000001</v>
      </c>
      <c r="E21" s="344">
        <v>1723927508.2472486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2"/>
      <c r="F25" s="5"/>
      <c r="G25" s="5"/>
    </row>
    <row r="26" spans="1:7" s="4" customFormat="1">
      <c r="B26" s="92"/>
      <c r="F26" s="5"/>
      <c r="G26" s="5"/>
    </row>
    <row r="27" spans="1:7" s="4" customFormat="1">
      <c r="B27" s="92"/>
      <c r="F27" s="5"/>
      <c r="G27" s="5"/>
    </row>
    <row r="28" spans="1:7" s="4" customFormat="1">
      <c r="B28" s="92"/>
      <c r="F28" s="5"/>
      <c r="G28" s="5"/>
    </row>
    <row r="29" spans="1:7" s="4" customFormat="1">
      <c r="B29" s="92"/>
      <c r="F29" s="5"/>
      <c r="G29" s="5"/>
    </row>
    <row r="30" spans="1:7" s="4" customFormat="1">
      <c r="B30" s="92"/>
      <c r="F30" s="5"/>
      <c r="G30" s="5"/>
    </row>
    <row r="31" spans="1:7" s="4" customFormat="1">
      <c r="B31" s="92"/>
      <c r="F31" s="5"/>
      <c r="G31" s="5"/>
    </row>
    <row r="32" spans="1:7" s="4" customFormat="1">
      <c r="B32" s="92"/>
      <c r="F32" s="5"/>
      <c r="G32" s="5"/>
    </row>
    <row r="33" spans="2:7" s="4" customFormat="1">
      <c r="B33" s="92"/>
      <c r="F33" s="5"/>
      <c r="G33" s="5"/>
    </row>
    <row r="34" spans="2:7" s="4" customFormat="1">
      <c r="B34" s="92"/>
      <c r="F34" s="5"/>
      <c r="G34" s="5"/>
    </row>
    <row r="35" spans="2:7" s="4" customFormat="1">
      <c r="B35" s="92"/>
      <c r="F35" s="5"/>
      <c r="G35" s="5"/>
    </row>
    <row r="36" spans="2:7" s="4" customFormat="1">
      <c r="B36" s="92"/>
      <c r="F36" s="5"/>
      <c r="G36" s="5"/>
    </row>
    <row r="37" spans="2:7" s="4" customFormat="1">
      <c r="B37" s="92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D21" sqref="D2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"BasisBank"</v>
      </c>
    </row>
    <row r="2" spans="1:6" s="84" customFormat="1" ht="15.75" customHeight="1">
      <c r="A2" s="2" t="s">
        <v>31</v>
      </c>
      <c r="B2" s="486">
        <v>44104</v>
      </c>
      <c r="C2" s="4"/>
      <c r="D2" s="4"/>
      <c r="E2" s="4"/>
      <c r="F2" s="4"/>
    </row>
    <row r="3" spans="1:6" s="84" customFormat="1" ht="15.75" customHeight="1">
      <c r="C3" s="4"/>
      <c r="D3" s="4"/>
      <c r="E3" s="4"/>
      <c r="F3" s="4"/>
    </row>
    <row r="4" spans="1:6" s="84" customFormat="1" ht="13.5" thickBot="1">
      <c r="A4" s="84" t="s">
        <v>85</v>
      </c>
      <c r="B4" s="304" t="s">
        <v>335</v>
      </c>
      <c r="C4" s="85" t="s">
        <v>73</v>
      </c>
      <c r="D4" s="4"/>
      <c r="E4" s="4"/>
      <c r="F4" s="4"/>
    </row>
    <row r="5" spans="1:6">
      <c r="A5" s="236">
        <v>1</v>
      </c>
      <c r="B5" s="305" t="s">
        <v>357</v>
      </c>
      <c r="C5" s="237">
        <v>1723927508.2472486</v>
      </c>
    </row>
    <row r="6" spans="1:6" s="238" customFormat="1">
      <c r="A6" s="93">
        <v>2.1</v>
      </c>
      <c r="B6" s="233" t="s">
        <v>336</v>
      </c>
      <c r="C6" s="166">
        <v>142225816.19340017</v>
      </c>
    </row>
    <row r="7" spans="1:6" s="73" customFormat="1" outlineLevel="1">
      <c r="A7" s="67">
        <v>2.2000000000000002</v>
      </c>
      <c r="B7" s="68" t="s">
        <v>337</v>
      </c>
      <c r="C7" s="239">
        <v>25688000</v>
      </c>
    </row>
    <row r="8" spans="1:6" s="73" customFormat="1" ht="25.5">
      <c r="A8" s="67">
        <v>3</v>
      </c>
      <c r="B8" s="234" t="s">
        <v>338</v>
      </c>
      <c r="C8" s="240">
        <v>1891841324.4406488</v>
      </c>
    </row>
    <row r="9" spans="1:6" s="238" customFormat="1">
      <c r="A9" s="93">
        <v>4</v>
      </c>
      <c r="B9" s="95" t="s">
        <v>87</v>
      </c>
      <c r="C9" s="166">
        <v>16489807.427255876</v>
      </c>
    </row>
    <row r="10" spans="1:6" s="73" customFormat="1" outlineLevel="1">
      <c r="A10" s="67">
        <v>5.0999999999999996</v>
      </c>
      <c r="B10" s="68" t="s">
        <v>339</v>
      </c>
      <c r="C10" s="239">
        <v>-56340185.49552007</v>
      </c>
    </row>
    <row r="11" spans="1:6" s="73" customFormat="1" outlineLevel="1">
      <c r="A11" s="67">
        <v>5.2</v>
      </c>
      <c r="B11" s="68" t="s">
        <v>340</v>
      </c>
      <c r="C11" s="239">
        <v>-25174240</v>
      </c>
    </row>
    <row r="12" spans="1:6" s="73" customFormat="1">
      <c r="A12" s="67">
        <v>6</v>
      </c>
      <c r="B12" s="232" t="s">
        <v>484</v>
      </c>
      <c r="C12" s="239">
        <v>15986367.7467514</v>
      </c>
    </row>
    <row r="13" spans="1:6" s="73" customFormat="1" ht="13.5" thickBot="1">
      <c r="A13" s="69">
        <v>7</v>
      </c>
      <c r="B13" s="235" t="s">
        <v>286</v>
      </c>
      <c r="C13" s="241">
        <v>1842803074.1191359</v>
      </c>
    </row>
    <row r="15" spans="1:6" ht="25.5">
      <c r="A15" s="255"/>
      <c r="B15" s="74" t="s">
        <v>485</v>
      </c>
    </row>
    <row r="16" spans="1:6">
      <c r="A16" s="255"/>
      <c r="B16" s="255"/>
    </row>
    <row r="17" spans="1:5" ht="15">
      <c r="A17" s="250"/>
      <c r="B17" s="251"/>
      <c r="C17" s="255"/>
      <c r="D17" s="255"/>
      <c r="E17" s="255"/>
    </row>
    <row r="18" spans="1:5" ht="15">
      <c r="A18" s="256"/>
      <c r="B18" s="257"/>
      <c r="C18" s="255"/>
      <c r="D18" s="255"/>
      <c r="E18" s="255"/>
    </row>
    <row r="19" spans="1:5">
      <c r="A19" s="258"/>
      <c r="B19" s="252"/>
      <c r="C19" s="255"/>
      <c r="D19" s="255"/>
      <c r="E19" s="255"/>
    </row>
    <row r="20" spans="1:5">
      <c r="A20" s="259"/>
      <c r="B20" s="253"/>
      <c r="C20" s="255"/>
      <c r="D20" s="255"/>
      <c r="E20" s="255"/>
    </row>
    <row r="21" spans="1:5">
      <c r="A21" s="259"/>
      <c r="B21" s="257"/>
      <c r="C21" s="255"/>
      <c r="D21" s="255"/>
      <c r="E21" s="255"/>
    </row>
    <row r="22" spans="1:5">
      <c r="A22" s="258"/>
      <c r="B22" s="254"/>
      <c r="C22" s="255"/>
      <c r="D22" s="255"/>
      <c r="E22" s="255"/>
    </row>
    <row r="23" spans="1:5">
      <c r="A23" s="259"/>
      <c r="B23" s="253"/>
      <c r="C23" s="255"/>
      <c r="D23" s="255"/>
      <c r="E23" s="255"/>
    </row>
    <row r="24" spans="1:5">
      <c r="A24" s="259"/>
      <c r="B24" s="253"/>
      <c r="C24" s="255"/>
      <c r="D24" s="255"/>
      <c r="E24" s="255"/>
    </row>
    <row r="25" spans="1:5">
      <c r="A25" s="259"/>
      <c r="B25" s="260"/>
      <c r="C25" s="255"/>
      <c r="D25" s="255"/>
      <c r="E25" s="255"/>
    </row>
    <row r="26" spans="1:5">
      <c r="A26" s="259"/>
      <c r="B26" s="257"/>
      <c r="C26" s="255"/>
      <c r="D26" s="255"/>
      <c r="E26" s="255"/>
    </row>
    <row r="27" spans="1:5">
      <c r="A27" s="255"/>
      <c r="B27" s="261"/>
      <c r="C27" s="255"/>
      <c r="D27" s="255"/>
      <c r="E27" s="255"/>
    </row>
    <row r="28" spans="1:5">
      <c r="A28" s="255"/>
      <c r="B28" s="261"/>
      <c r="C28" s="255"/>
      <c r="D28" s="255"/>
      <c r="E28" s="255"/>
    </row>
    <row r="29" spans="1:5">
      <c r="A29" s="255"/>
      <c r="B29" s="261"/>
      <c r="C29" s="255"/>
      <c r="D29" s="255"/>
      <c r="E29" s="255"/>
    </row>
    <row r="30" spans="1:5">
      <c r="A30" s="255"/>
      <c r="B30" s="261"/>
      <c r="C30" s="255"/>
      <c r="D30" s="255"/>
      <c r="E30" s="255"/>
    </row>
    <row r="31" spans="1:5">
      <c r="A31" s="255"/>
      <c r="B31" s="261"/>
      <c r="C31" s="255"/>
      <c r="D31" s="255"/>
      <c r="E31" s="255"/>
    </row>
    <row r="32" spans="1:5">
      <c r="A32" s="255"/>
      <c r="B32" s="261"/>
      <c r="C32" s="255"/>
      <c r="D32" s="255"/>
      <c r="E32" s="255"/>
    </row>
    <row r="33" spans="1:5">
      <c r="A33" s="255"/>
      <c r="B33" s="261"/>
      <c r="C33" s="255"/>
      <c r="D33" s="255"/>
      <c r="E33" s="255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t4dDngMJWg7YT4xkX6tkq4t37e5ouQGRxRnSaUf9kF8=</DigestValue>
    </Reference>
    <Reference Type="http://www.w3.org/2000/09/xmldsig#Object" URI="#idOfficeObject">
      <DigestMethod Algorithm="http://www.w3.org/2001/04/xmlenc#sha256"/>
      <DigestValue>jN9sz42KVWeu2POtD7JxnpC/v12RaUh2kcpbiCrch8s=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N5+c/5GlcbY6t8wp55zbexGifgnkR1gjUvEM7IDLJUw=</DigestValue>
    </Reference>
  </SignedInfo>
  <SignatureValue>2GlunR3fMWXKqtmFGF9XDOOKzLkiVwZIrghvX3eGfW6QIU6VN2HX2aY+A9dmPb/hc23ayAu1M5aP
AFL7CPmj/zlDw0vMqR+qThz+yJmfE4IY36fgbuv/J7+hyk02O3/UWUZa8VveBukdKp/TRbEAwVdN
IQh8inVF15Tdq/TaRrQ25f39Pa5bAwDgMwEvKvYm0YNC8ZhiEIgLSICu35Ponts4Dm4R/gJAofbt
Fw20vh1FGX0SUN6INJ6nZb6vTGIHpYD42RK6xYJDUYd84RI/L4a/HEZ70It8nB7hh4HHYCR8G9oi
q92SeeFLaQw7D1C6hBFBAnsog5rdxH6dE/63GA==</SignatureValue>
  <KeyInfo>
    <X509Data>
      <X509Certificate>MIIGOzCCBSOgAwIBAgIKF8Qh/QACAAGogDANBgkqhkiG9w0BAQsFADBKMRIwEAYKCZImiZPyLGQBGRYCZ2UxEzARBgoJkiaJk/IsZAEZFgNuYmcxHzAdBgNVBAMTFk5CRyBDbGFzcyAyIElOVCBTdWIgQ0EwHhcNMjAwOTIyMDkyMjI4WhcNMjExMjIyMDk0NjU2WjA5MRYwFAYDVQQKEw1KU0MgQkFTSVNCQU5LMR8wHQYDVQQDExZCQlMgLSBUaW5hdGluIEtoZWxhZHplMIIBIjANBgkqhkiG9w0BAQEFAAOCAQ8AMIIBCgKCAQEA5hHJeUs3hlQjglx31ncVge2uZ4gpPLAxFQJQFKcymSmNCROs79F/bpjGKxpfOxtqj4J9C3tMtZuHJ3P1cWpXUdZkJS5KzqxYshBnNbHuX6GcTpd5YfYKGiiGuzKYKBfcgMgSSjzSVC2Btdv1SihHmUKpNam3Fl8wT9b/YzrmX5LOdooqxCEmh+cLcaBRN6WyTJ1ApwpWNnogNgv/iWyTjfc5QwtRMfccMLEeIaNn6J7ZHjevgiNDuZNwCCBGqSviUEHcnGOEGb/QiUfWmLNuDIp6OT4D3XOTjRR+OzAUkzIwzmm+aewHrm1ZDjA8OdioCe54SJik45eBuwIvEwCg1wIDAQABo4IDMjCCAy4wPAYJKwYBBAGCNxUHBC8wLQYlKwYBBAGCNxUI5rJgg431RIaBmQmDuKFKg76EcQSDxJEzhIOIXQIBZAIBIzAdBgNVHSUEFjAUBggrBgEFBQcDAgYIKwYBBQUHAwQwCwYDVR0PBAQDAgeAMCcGCSsGAQQBgjcVCgQaMBgwCgYIKwYBBQUHAwIwCgYIKwYBBQUHAwQwHQYDVR0OBBYEFE6opUkrk7mHKr7+riNmljsfyGFt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L7iZi13Clkn1nvZTiQdi4N+nuMeidTQ2gK1QpWP8j5mtBZjoPXgl0GObhiMFxkZOT6p1KnSt6AJX+88qaWhX4r3vWcWFgpmRLJuXPDYPvvBCMLTOpy2fTEAxxjgoQNpXe9aW1T+JWdqjhhFdJBR6b/9haXjIDEdGHwUeaq7XGQ5icRRUqpts9f1vzJaDzrXOrK49oTriWX8UB/H3W8ZzmsUUOQK++oMEnETqCiLxbZc9NBSLA9snrGugo0XS1V3G2Vh99KM7WiPwldPEF23VLqVGPu87VJbuKU/IGzsA6C9yFxqxCXpf394VqtukGkuNqiTgyJifUkCNujZ91Mp6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YBr33HoaxcaIxKyaLOVPHnBRvF9ESxzhcQixsIfscJk=</DigestValue>
      </Reference>
      <Reference URI="/xl/drawings/drawing1.xml?ContentType=application/vnd.openxmlformats-officedocument.drawing+xml">
        <DigestMethod Algorithm="http://www.w3.org/2001/04/xmlenc#sha256"/>
        <DigestValue>nMZPjth2yo9HnulQBj3J/Dem+l90aXjlmPQu/Z0JZf8=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I3IVDV1vcnxeAAXfntagG9mJ9z+exENsjTF84a25OcQ=</DigestValue>
      </Reference>
      <Reference URI="/xl/styles.xml?ContentType=application/vnd.openxmlformats-officedocument.spreadsheetml.styles+xml">
        <DigestMethod Algorithm="http://www.w3.org/2001/04/xmlenc#sha256"/>
        <DigestValue>1wNz5aktImGT6Aw/zqa6efePjZOwc6DjRseMR73H2as=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POUiGJ1dVwU/4tXuFTKaxhoem2/FY4Tbx0/aSJevgP8=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kySkS4Omagh+4lTJLQULST+Qaha8GYaHAGDGaeOusuA=</DigestValue>
      </Reference>
      <Reference URI="/xl/worksheets/sheet10.xml?ContentType=application/vnd.openxmlformats-officedocument.spreadsheetml.worksheet+xml">
        <DigestMethod Algorithm="http://www.w3.org/2001/04/xmlenc#sha256"/>
        <DigestValue>DN6jhbiLucqgTBGU8eihNx3EWd7X+sZyEAzFynwHzW8=</DigestValue>
      </Reference>
      <Reference URI="/xl/worksheets/sheet11.xml?ContentType=application/vnd.openxmlformats-officedocument.spreadsheetml.worksheet+xml">
        <DigestMethod Algorithm="http://www.w3.org/2001/04/xmlenc#sha256"/>
        <DigestValue>dBh2XqpzgNbyQp6ZAsdR6luGXoTPt4PNM1rqeZyc0I0=</DigestValue>
      </Reference>
      <Reference URI="/xl/worksheets/sheet12.xml?ContentType=application/vnd.openxmlformats-officedocument.spreadsheetml.worksheet+xml">
        <DigestMethod Algorithm="http://www.w3.org/2001/04/xmlenc#sha256"/>
        <DigestValue>/B220/s+XvxdNXIVand30O2IsSZZRaQjkqmeagXN7m8=</DigestValue>
      </Reference>
      <Reference URI="/xl/worksheets/sheet13.xml?ContentType=application/vnd.openxmlformats-officedocument.spreadsheetml.worksheet+xml">
        <DigestMethod Algorithm="http://www.w3.org/2001/04/xmlenc#sha256"/>
        <DigestValue>7X3Q2A51sAPUdIX3pdKeWeTgOIgKnOO/sscqeJT6wa0=</DigestValue>
      </Reference>
      <Reference URI="/xl/worksheets/sheet14.xml?ContentType=application/vnd.openxmlformats-officedocument.spreadsheetml.worksheet+xml">
        <DigestMethod Algorithm="http://www.w3.org/2001/04/xmlenc#sha256"/>
        <DigestValue>3F9jJeqMa62OUvR4Wpzf7ESkb4ez+eggxyaOIzacMMs=</DigestValue>
      </Reference>
      <Reference URI="/xl/worksheets/sheet15.xml?ContentType=application/vnd.openxmlformats-officedocument.spreadsheetml.worksheet+xml">
        <DigestMethod Algorithm="http://www.w3.org/2001/04/xmlenc#sha256"/>
        <DigestValue>8cM6RWD3s1FknAKfrmyOHAvABYUcigLeQ7mGYWeiRbQ=</DigestValue>
      </Reference>
      <Reference URI="/xl/worksheets/sheet16.xml?ContentType=application/vnd.openxmlformats-officedocument.spreadsheetml.worksheet+xml">
        <DigestMethod Algorithm="http://www.w3.org/2001/04/xmlenc#sha256"/>
        <DigestValue>UkIiG2M6wHJaW0ME5yhVpJzFLbO8B+dS3XpXlJd1G7A=</DigestValue>
      </Reference>
      <Reference URI="/xl/worksheets/sheet17.xml?ContentType=application/vnd.openxmlformats-officedocument.spreadsheetml.worksheet+xml">
        <DigestMethod Algorithm="http://www.w3.org/2001/04/xmlenc#sha256"/>
        <DigestValue>Lxc5rI0ProMa2bex3pe0L1wUeuR8ONNjWSNrmrnm5FI=</DigestValue>
      </Reference>
      <Reference URI="/xl/worksheets/sheet18.xml?ContentType=application/vnd.openxmlformats-officedocument.spreadsheetml.worksheet+xml">
        <DigestMethod Algorithm="http://www.w3.org/2001/04/xmlenc#sha256"/>
        <DigestValue>m4koOItpgNECqqXkiUQT6cwBJ/Rf2Q5yNJ0hcWUIiI0=</DigestValue>
      </Reference>
      <Reference URI="/xl/worksheets/sheet2.xml?ContentType=application/vnd.openxmlformats-officedocument.spreadsheetml.worksheet+xml">
        <DigestMethod Algorithm="http://www.w3.org/2001/04/xmlenc#sha256"/>
        <DigestValue>Rc7VKC2WqKfQB+kzADAxuuzCGJrSXK+A9JS8Q/2omWg=</DigestValue>
      </Reference>
      <Reference URI="/xl/worksheets/sheet3.xml?ContentType=application/vnd.openxmlformats-officedocument.spreadsheetml.worksheet+xml">
        <DigestMethod Algorithm="http://www.w3.org/2001/04/xmlenc#sha256"/>
        <DigestValue>wUERQ8mU0dkbW6wp+AMWsd07GX9iKnKH+vhhq7jOfD4=</DigestValue>
      </Reference>
      <Reference URI="/xl/worksheets/sheet4.xml?ContentType=application/vnd.openxmlformats-officedocument.spreadsheetml.worksheet+xml">
        <DigestMethod Algorithm="http://www.w3.org/2001/04/xmlenc#sha256"/>
        <DigestValue>nzfn8x6RZtS4M9ShUy3vsUzda9OGS21RlUq4zMJFCGI=</DigestValue>
      </Reference>
      <Reference URI="/xl/worksheets/sheet5.xml?ContentType=application/vnd.openxmlformats-officedocument.spreadsheetml.worksheet+xml">
        <DigestMethod Algorithm="http://www.w3.org/2001/04/xmlenc#sha256"/>
        <DigestValue>YA77MNvt+3E4984bFhx/g9CEuT4lDKC8YCiUuBIGrF4=</DigestValue>
      </Reference>
      <Reference URI="/xl/worksheets/sheet6.xml?ContentType=application/vnd.openxmlformats-officedocument.spreadsheetml.worksheet+xml">
        <DigestMethod Algorithm="http://www.w3.org/2001/04/xmlenc#sha256"/>
        <DigestValue>FMpYKrclcBfDBKC92e8QhHg5rAnxF8tB2HpcqPaXaBY=</DigestValue>
      </Reference>
      <Reference URI="/xl/worksheets/sheet7.xml?ContentType=application/vnd.openxmlformats-officedocument.spreadsheetml.worksheet+xml">
        <DigestMethod Algorithm="http://www.w3.org/2001/04/xmlenc#sha256"/>
        <DigestValue>x2+4whBD/xEsk3EBdXDQhgp9o2FlWEzdDdPJSKPhIbM=</DigestValue>
      </Reference>
      <Reference URI="/xl/worksheets/sheet8.xml?ContentType=application/vnd.openxmlformats-officedocument.spreadsheetml.worksheet+xml">
        <DigestMethod Algorithm="http://www.w3.org/2001/04/xmlenc#sha256"/>
        <DigestValue>YZPZe0jhetz+Pkt8uZedp1J1RQmQ3RwdlrF6TyhshY8=</DigestValue>
      </Reference>
      <Reference URI="/xl/worksheets/sheet9.xml?ContentType=application/vnd.openxmlformats-officedocument.spreadsheetml.worksheet+xml">
        <DigestMethod Algorithm="http://www.w3.org/2001/04/xmlenc#sha256"/>
        <DigestValue>tnF31dv3SCj62Us1NwFiZ5x/LvBtH9wuwGu6hHyjhR0=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2020-10-28T14:18:14Z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10.0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2020-10-28T14:18:14Z</xd:SigningTime>
          <xd:SigningCertificate>
            <xd:Cert>
              <xd:CertDigest>
                <DigestMethod Algorithm="http://www.w3.org/2001/04/xmlenc#sha256"/>
                <DigestValue>xLTp81l8gt7qAwF+LvysobLZwZLs+lvIJ+dcfrSIJO8=</DigestValue>
              </xd:CertDigest>
              <xd:IssuerSerial>
                <X509IssuerName>CN=NBG Class 2 INT Sub CA, DC=nbg, DC=ge</X509IssuerName>
                <X509SerialNumber>112232440058229861492864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For NBG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L01bpDZanwxQC5yM48Xh1DIpBZJipsuhaUPcvG6jUWo=</DigestValue>
    </Reference>
    <Reference Type="http://www.w3.org/2000/09/xmldsig#Object" URI="#idOfficeObject">
      <DigestMethod Algorithm="http://www.w3.org/2001/04/xmlenc#sha256"/>
      <DigestValue>+Iik/DQWcp28RAzebFBrUcyqiD5PdtI2oQfUx0odheM=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1/1eyLnkV86oianFFSA0c8YBDICxb0PEeHxLNuN/0Yk=</DigestValue>
    </Reference>
  </SignedInfo>
  <SignatureValue>d3ABoNEvQmbcntHBcqDKkHc1pkBHEKf3cTmXiEryboUL4d9nUTL3bzfV9ygWEB4Ajm71jbUqqyCh
k5MKkgRQkDBPPns+DMJ8DlTa9Yg82kFOs8zdXeZbAHOrngbPNrJFiqMer537dnEprZi3O9DmFko1
fR/jvPHbXQ7ipDBxas9axvTyhiaXxkRwauOVMdOFGwnQt1dbNMhqvKmLShcbAOMc/29qu4gcbiGG
CyR/4nnL23vL2o7PkGhgzStlqgKFIuyhxTUKJAQhGvuMGAgG+9C2p4xlRglVbb7rywRUVUmbvUkK
kksHQJgrTFD6lPdolicH/naeuJfoYW4bLtdrZA==</SignatureValue>
  <KeyInfo>
    <X509Data>
      <X509Certificate>MIIGPTCCBSWgAwIBAgIKch7wjgACAAEQSDANBgkqhkiG9w0BAQsFADBKMRIwEAYKCZImiZPyLGQBGRYCZ2UxEzARBgoJkiaJk/IsZAEZFgNuYmcxHzAdBgNVBAMTFk5CRyBDbGFzcyAyIElOVCBTdWIgQ0EwHhcNMTkwMjI2MTMzMzA1WhcNMjEwMjI1MTMzMzA1WjA7MRYwFAYDVQQKEw1KU0MgQkFTSVNCQU5LMSEwHwYDVQQDExhCQlMgLSBMaWEgQXNsYW5pa2FzaHZpbGkwggEiMA0GCSqGSIb3DQEBAQUAA4IBDwAwggEKAoIBAQDWcEO1tIPoxaVZ42KmiceAqUL6OT6Z3Uv1l8FoHm46uKpvq+5OQbB7pCDboUFK0HI3+xQG6+NsfldMCWcf5swO7VOK1ZjSL0K/Tm5G1EEzRVetT2Df8cx1lJp+V1Tzb1TPFT1t1lRYRqLrlZRrIzgLsyITOJZvwKs8C8P1+5G/X3y/8XAb7pA9d26pchV8EKDGDNXgdpOODAqUDRvaKohooFfiUemLLGrekhEt9j/8SVnyztDhd28YYti/YRTLIFdxdRZ/bXcibjlhUNQQBM8L5LV6/R9WdwDABotaTTYsdjuTS6Dc13+9WK5P26j38Tu6dEfb6tlbhsaTN80opEidAgMBAAGjggMyMIIDLjA8BgkrBgEEAYI3FQcELzAtBiUrBgEEAYI3FQjmsmCDjfVEhoGZCYO4oUqDvoRxBIHPkBGGr54RAgFkAgEbMB0GA1UdJQQWMBQGCCsGAQUFBwMCBggrBgEFBQcDBDALBgNVHQ8EBAMCB4AwJwYJKwYBBAGCNxUKBBowGDAKBggrBgEFBQcDAjAKBggrBgEFBQcDBDAdBgNVHQ4EFgQUinUH9X9Avdx5II30g0/3UYsWf3A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otDPK/+hmAl+hZynNFd5LX0kNivSUbqnzTle3yQLBR+0+h4df+lF5VSaj2Jjm8XXl+8qGoUL9x7ceLGV6W6GX4kXmrLZ7upC5IY90UVvphUEqvi6EfuCfSbz0R4u6spmrweZ9EFdR/3ltwNoMQ4fDUaE6SyEJWNBhFYe0Y50khmMdd0aO+jo6sYv2/cGvKH7WgPNYkEkcENEaX6Zp2+JKJEVdTyLgfMFrP5vz2J+TleKMhZn6iFrZgS+69EhX43XYKnlmG2rBY/Auw3EWJxxRUj6Y7NzYezNX0WFELpzHdk28TZ80eP44DgRJrkz5y6hcjSi6cdGYEwwKuMhtz7P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YBr33HoaxcaIxKyaLOVPHnBRvF9ESxzhcQixsIfscJk=</DigestValue>
      </Reference>
      <Reference URI="/xl/drawings/drawing1.xml?ContentType=application/vnd.openxmlformats-officedocument.drawing+xml">
        <DigestMethod Algorithm="http://www.w3.org/2001/04/xmlenc#sha256"/>
        <DigestValue>nMZPjth2yo9HnulQBj3J/Dem+l90aXjlmPQu/Z0JZf8=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I3IVDV1vcnxeAAXfntagG9mJ9z+exENsjTF84a25OcQ=</DigestValue>
      </Reference>
      <Reference URI="/xl/styles.xml?ContentType=application/vnd.openxmlformats-officedocument.spreadsheetml.styles+xml">
        <DigestMethod Algorithm="http://www.w3.org/2001/04/xmlenc#sha256"/>
        <DigestValue>1wNz5aktImGT6Aw/zqa6efePjZOwc6DjRseMR73H2as=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POUiGJ1dVwU/4tXuFTKaxhoem2/FY4Tbx0/aSJevgP8=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kySkS4Omagh+4lTJLQULST+Qaha8GYaHAGDGaeOusuA=</DigestValue>
      </Reference>
      <Reference URI="/xl/worksheets/sheet10.xml?ContentType=application/vnd.openxmlformats-officedocument.spreadsheetml.worksheet+xml">
        <DigestMethod Algorithm="http://www.w3.org/2001/04/xmlenc#sha256"/>
        <DigestValue>DN6jhbiLucqgTBGU8eihNx3EWd7X+sZyEAzFynwHzW8=</DigestValue>
      </Reference>
      <Reference URI="/xl/worksheets/sheet11.xml?ContentType=application/vnd.openxmlformats-officedocument.spreadsheetml.worksheet+xml">
        <DigestMethod Algorithm="http://www.w3.org/2001/04/xmlenc#sha256"/>
        <DigestValue>dBh2XqpzgNbyQp6ZAsdR6luGXoTPt4PNM1rqeZyc0I0=</DigestValue>
      </Reference>
      <Reference URI="/xl/worksheets/sheet12.xml?ContentType=application/vnd.openxmlformats-officedocument.spreadsheetml.worksheet+xml">
        <DigestMethod Algorithm="http://www.w3.org/2001/04/xmlenc#sha256"/>
        <DigestValue>/B220/s+XvxdNXIVand30O2IsSZZRaQjkqmeagXN7m8=</DigestValue>
      </Reference>
      <Reference URI="/xl/worksheets/sheet13.xml?ContentType=application/vnd.openxmlformats-officedocument.spreadsheetml.worksheet+xml">
        <DigestMethod Algorithm="http://www.w3.org/2001/04/xmlenc#sha256"/>
        <DigestValue>7X3Q2A51sAPUdIX3pdKeWeTgOIgKnOO/sscqeJT6wa0=</DigestValue>
      </Reference>
      <Reference URI="/xl/worksheets/sheet14.xml?ContentType=application/vnd.openxmlformats-officedocument.spreadsheetml.worksheet+xml">
        <DigestMethod Algorithm="http://www.w3.org/2001/04/xmlenc#sha256"/>
        <DigestValue>3F9jJeqMa62OUvR4Wpzf7ESkb4ez+eggxyaOIzacMMs=</DigestValue>
      </Reference>
      <Reference URI="/xl/worksheets/sheet15.xml?ContentType=application/vnd.openxmlformats-officedocument.spreadsheetml.worksheet+xml">
        <DigestMethod Algorithm="http://www.w3.org/2001/04/xmlenc#sha256"/>
        <DigestValue>8cM6RWD3s1FknAKfrmyOHAvABYUcigLeQ7mGYWeiRbQ=</DigestValue>
      </Reference>
      <Reference URI="/xl/worksheets/sheet16.xml?ContentType=application/vnd.openxmlformats-officedocument.spreadsheetml.worksheet+xml">
        <DigestMethod Algorithm="http://www.w3.org/2001/04/xmlenc#sha256"/>
        <DigestValue>UkIiG2M6wHJaW0ME5yhVpJzFLbO8B+dS3XpXlJd1G7A=</DigestValue>
      </Reference>
      <Reference URI="/xl/worksheets/sheet17.xml?ContentType=application/vnd.openxmlformats-officedocument.spreadsheetml.worksheet+xml">
        <DigestMethod Algorithm="http://www.w3.org/2001/04/xmlenc#sha256"/>
        <DigestValue>Lxc5rI0ProMa2bex3pe0L1wUeuR8ONNjWSNrmrnm5FI=</DigestValue>
      </Reference>
      <Reference URI="/xl/worksheets/sheet18.xml?ContentType=application/vnd.openxmlformats-officedocument.spreadsheetml.worksheet+xml">
        <DigestMethod Algorithm="http://www.w3.org/2001/04/xmlenc#sha256"/>
        <DigestValue>m4koOItpgNECqqXkiUQT6cwBJ/Rf2Q5yNJ0hcWUIiI0=</DigestValue>
      </Reference>
      <Reference URI="/xl/worksheets/sheet2.xml?ContentType=application/vnd.openxmlformats-officedocument.spreadsheetml.worksheet+xml">
        <DigestMethod Algorithm="http://www.w3.org/2001/04/xmlenc#sha256"/>
        <DigestValue>Rc7VKC2WqKfQB+kzADAxuuzCGJrSXK+A9JS8Q/2omWg=</DigestValue>
      </Reference>
      <Reference URI="/xl/worksheets/sheet3.xml?ContentType=application/vnd.openxmlformats-officedocument.spreadsheetml.worksheet+xml">
        <DigestMethod Algorithm="http://www.w3.org/2001/04/xmlenc#sha256"/>
        <DigestValue>wUERQ8mU0dkbW6wp+AMWsd07GX9iKnKH+vhhq7jOfD4=</DigestValue>
      </Reference>
      <Reference URI="/xl/worksheets/sheet4.xml?ContentType=application/vnd.openxmlformats-officedocument.spreadsheetml.worksheet+xml">
        <DigestMethod Algorithm="http://www.w3.org/2001/04/xmlenc#sha256"/>
        <DigestValue>nzfn8x6RZtS4M9ShUy3vsUzda9OGS21RlUq4zMJFCGI=</DigestValue>
      </Reference>
      <Reference URI="/xl/worksheets/sheet5.xml?ContentType=application/vnd.openxmlformats-officedocument.spreadsheetml.worksheet+xml">
        <DigestMethod Algorithm="http://www.w3.org/2001/04/xmlenc#sha256"/>
        <DigestValue>YA77MNvt+3E4984bFhx/g9CEuT4lDKC8YCiUuBIGrF4=</DigestValue>
      </Reference>
      <Reference URI="/xl/worksheets/sheet6.xml?ContentType=application/vnd.openxmlformats-officedocument.spreadsheetml.worksheet+xml">
        <DigestMethod Algorithm="http://www.w3.org/2001/04/xmlenc#sha256"/>
        <DigestValue>FMpYKrclcBfDBKC92e8QhHg5rAnxF8tB2HpcqPaXaBY=</DigestValue>
      </Reference>
      <Reference URI="/xl/worksheets/sheet7.xml?ContentType=application/vnd.openxmlformats-officedocument.spreadsheetml.worksheet+xml">
        <DigestMethod Algorithm="http://www.w3.org/2001/04/xmlenc#sha256"/>
        <DigestValue>x2+4whBD/xEsk3EBdXDQhgp9o2FlWEzdDdPJSKPhIbM=</DigestValue>
      </Reference>
      <Reference URI="/xl/worksheets/sheet8.xml?ContentType=application/vnd.openxmlformats-officedocument.spreadsheetml.worksheet+xml">
        <DigestMethod Algorithm="http://www.w3.org/2001/04/xmlenc#sha256"/>
        <DigestValue>YZPZe0jhetz+Pkt8uZedp1J1RQmQ3RwdlrF6TyhshY8=</DigestValue>
      </Reference>
      <Reference URI="/xl/worksheets/sheet9.xml?ContentType=application/vnd.openxmlformats-officedocument.spreadsheetml.worksheet+xml">
        <DigestMethod Algorithm="http://www.w3.org/2001/04/xmlenc#sha256"/>
        <DigestValue>tnF31dv3SCj62Us1NwFiZ5x/LvBtH9wuwGu6hHyjhR0=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2020-10-28T15:30:55Z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2020-10-28T15:30:55Z</xd:SigningTime>
          <xd:SigningCertificate>
            <xd:Cert>
              <xd:CertDigest>
                <DigestMethod Algorithm="http://www.w3.org/2001/04/xmlenc#sha256"/>
                <DigestValue>ICg8aZ/LUaiTOJpdbx6brsNZ5Tnx0bsGK6qe9miTFF4=</DigestValue>
              </xd:CertDigest>
              <xd:IssuerSerial>
                <X509IssuerName>CN=NBG Class 2 INT Sub CA, DC=nbg, DC=ge</X509IssuerName>
                <X509SerialNumber>538920515161375226531912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2020-10-28T14:17:52Z</dcterms:modified>
</cp:coreProperties>
</file>