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B1" i="84" l="1"/>
  <c r="U21" i="64" l="1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V20" i="64"/>
  <c r="V19" i="64"/>
  <c r="V18" i="64"/>
  <c r="V17" i="64"/>
  <c r="V16" i="64"/>
  <c r="V15" i="64"/>
  <c r="V14" i="64"/>
  <c r="V13" i="64"/>
  <c r="V12" i="64"/>
  <c r="V11" i="64"/>
  <c r="V10" i="64"/>
  <c r="V21" i="64" s="1"/>
  <c r="V9" i="64"/>
  <c r="V8" i="64"/>
  <c r="V7" i="6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7" i="84"/>
  <c r="B16" i="84"/>
  <c r="B15" i="84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C22" i="69" l="1"/>
  <c r="C41" i="69" l="1"/>
  <c r="C33" i="69"/>
</calcChain>
</file>

<file path=xl/sharedStrings.xml><?xml version="1.0" encoding="utf-8"?>
<sst xmlns="http://schemas.openxmlformats.org/spreadsheetml/2006/main" count="723" uniqueCount="511">
  <si>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</si>
  <si>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</si>
  <si>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</si>
  <si>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</si>
  <si>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</si>
  <si>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</si>
  <si>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</si>
  <si>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</si>
  <si>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</si>
  <si>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</si>
  <si>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</si>
  <si>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</si>
  <si>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</si>
  <si>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</si>
  <si>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</si>
  <si>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</si>
  <si>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</si>
  <si>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</si>
  <si>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</si>
  <si>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</si>
  <si>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</si>
  <si>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</si>
  <si>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</si>
  <si>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</si>
  <si>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</si>
  <si>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</si>
  <si>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</si>
  <si>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</si>
  <si>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</si>
  <si>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</si>
  <si>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</si>
  <si>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</si>
  <si>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</si>
  <si>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</si>
  <si>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</si>
  <si>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</si>
  <si>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</si>
  <si>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</si>
  <si>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</si>
  <si>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</si>
  <si>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</si>
  <si>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</si>
  <si>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</si>
  <si>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</si>
  <si>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</si>
  <si>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</si>
  <si>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</si>
  <si>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</si>
  <si>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</si>
  <si>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</si>
  <si>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</si>
  <si>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</si>
  <si>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</si>
  <si>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</si>
  <si>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</si>
  <si>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</si>
  <si>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</si>
  <si>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</si>
  <si>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</si>
  <si>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</si>
  <si>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</si>
  <si>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</si>
  <si>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</si>
  <si>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</si>
  <si>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</si>
  <si>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</si>
  <si>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</si>
  <si>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</si>
  <si>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</si>
  <si>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</si>
  <si>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</si>
  <si>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</si>
  <si>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</si>
  <si>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</si>
  <si>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</si>
  <si>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</si>
  <si>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</si>
  <si>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</si>
  <si>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</si>
  <si>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</si>
  <si>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</si>
  <si>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</si>
  <si>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</si>
  <si>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</si>
  <si>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</si>
  <si>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</si>
  <si>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</si>
  <si>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</si>
  <si>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</si>
  <si>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</si>
  <si>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</si>
  <si>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</si>
  <si>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</si>
  <si>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</si>
  <si>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</si>
  <si>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</si>
  <si>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</si>
  <si>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</si>
  <si>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</si>
  <si>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</si>
  <si>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</si>
  <si>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</si>
  <si>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</si>
  <si>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</si>
  <si>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</si>
  <si>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</si>
  <si>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</si>
  <si>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</si>
  <si>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</si>
  <si>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</si>
  <si>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</si>
  <si>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</si>
  <si>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</si>
  <si>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</si>
  <si>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</si>
  <si>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</si>
  <si>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</si>
  <si>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</si>
  <si>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</si>
  <si>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</si>
  <si>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</si>
  <si>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</si>
  <si>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</si>
  <si>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</si>
  <si>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</si>
  <si>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</si>
  <si>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</si>
  <si>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</si>
  <si>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</si>
  <si>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</si>
  <si>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</si>
  <si>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</si>
  <si>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</si>
  <si>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</si>
  <si>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</si>
  <si>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</si>
  <si>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</si>
  <si>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</si>
  <si>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</si>
  <si>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</si>
  <si>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</si>
  <si>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</si>
  <si>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</si>
  <si>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</si>
  <si>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</si>
  <si>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</si>
  <si>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</si>
  <si>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</si>
  <si>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</si>
  <si>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</si>
  <si>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</si>
  <si>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</si>
  <si>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</si>
  <si>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</si>
  <si>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</si>
  <si>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</si>
  <si>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</si>
  <si>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</si>
  <si>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</si>
  <si>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</si>
  <si>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</si>
  <si>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</si>
  <si>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</si>
  <si>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</si>
  <si>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</si>
  <si>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</si>
  <si>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</si>
  <si>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</si>
  <si>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</si>
  <si>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</si>
  <si>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</si>
  <si>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</si>
  <si>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</si>
  <si>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</si>
  <si>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</si>
  <si>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</si>
  <si>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</si>
  <si>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</si>
  <si>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</si>
  <si>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</si>
  <si>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</si>
  <si>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</si>
  <si>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</si>
  <si>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</si>
  <si>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</si>
  <si>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</si>
  <si>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</si>
  <si>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</si>
  <si>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</si>
  <si>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</si>
  <si>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</si>
  <si>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</si>
  <si>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</si>
  <si>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</si>
  <si>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</si>
  <si>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</si>
  <si>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</si>
  <si>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</si>
  <si>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</si>
  <si>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</si>
  <si>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</si>
  <si>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</si>
  <si>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</si>
  <si>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</si>
  <si>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</si>
  <si>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</si>
  <si>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</si>
  <si>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</si>
  <si>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</si>
  <si>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</si>
  <si>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</si>
  <si>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</si>
  <si>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</si>
  <si>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</si>
  <si>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</si>
  <si>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</si>
  <si>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</si>
  <si>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</si>
  <si>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</si>
  <si>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</si>
  <si>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</si>
  <si>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</si>
  <si>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</si>
  <si>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</si>
  <si>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</si>
  <si>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</si>
  <si>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</si>
  <si>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</si>
  <si>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</si>
  <si>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</si>
  <si>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</si>
  <si>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</si>
  <si>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</si>
  <si>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</si>
  <si>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</si>
  <si>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</si>
  <si>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</si>
  <si>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</si>
  <si>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</si>
  <si>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</si>
  <si>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</si>
  <si>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</si>
  <si>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</si>
  <si>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</si>
  <si>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</si>
  <si>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</si>
  <si>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</si>
  <si>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</si>
  <si>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</si>
  <si>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</si>
  <si>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</si>
  <si>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</si>
  <si>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</si>
  <si>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</si>
  <si>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</si>
  <si>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</si>
  <si>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</si>
  <si>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</si>
  <si>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</si>
  <si>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</si>
  <si>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</si>
  <si>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</si>
  <si>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</si>
  <si>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</si>
  <si>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</si>
  <si>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</si>
  <si>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</si>
  <si>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</si>
  <si>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</si>
  <si>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</si>
  <si>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</si>
  <si>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</si>
  <si>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</si>
  <si>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</si>
  <si>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</si>
  <si>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</si>
  <si>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</si>
  <si>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</si>
  <si>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</si>
  <si>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</si>
  <si>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</si>
  <si>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</si>
  <si>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</si>
  <si>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</si>
  <si>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</si>
  <si>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</si>
  <si>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</si>
  <si>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</si>
  <si>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</si>
  <si>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</si>
  <si>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</si>
  <si>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</si>
  <si>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</si>
  <si>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</si>
  <si>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</si>
  <si>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</si>
  <si>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</si>
  <si>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</si>
  <si>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</si>
  <si>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</si>
  <si>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</si>
  <si>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</si>
  <si>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</si>
  <si>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</si>
  <si>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</si>
  <si>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</si>
  <si>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</si>
  <si>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</si>
  <si>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</si>
  <si>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</si>
  <si>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</si>
  <si>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</si>
  <si>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</si>
  <si>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</si>
  <si>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</si>
  <si>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</si>
  <si>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</si>
  <si>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</si>
  <si>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</si>
  <si>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</si>
  <si>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</si>
  <si>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</si>
  <si>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</si>
  <si>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</si>
  <si>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</si>
  <si>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</si>
  <si>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</si>
  <si>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</si>
  <si>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</si>
  <si>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</si>
  <si>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</si>
  <si>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</si>
  <si>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</si>
  <si>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</si>
  <si>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</si>
  <si>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</si>
  <si>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</si>
  <si>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</si>
  <si>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</si>
  <si>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</si>
  <si>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</si>
  <si>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</si>
  <si>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</si>
  <si>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</si>
  <si>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</si>
  <si>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</si>
  <si>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</si>
  <si>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</si>
  <si>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</si>
  <si>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</si>
  <si>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</si>
  <si>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</si>
  <si>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</si>
  <si>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</si>
  <si>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</si>
  <si>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</si>
  <si>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</si>
  <si>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</si>
  <si>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</si>
  <si>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</si>
  <si>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</si>
  <si>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</si>
  <si>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</si>
  <si>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</si>
  <si>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</si>
  <si>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</si>
  <si>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</si>
  <si>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</si>
  <si>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</si>
  <si>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</si>
  <si>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</si>
  <si>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</si>
  <si>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</si>
  <si>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</si>
  <si>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</si>
  <si>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</si>
  <si>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</si>
  <si>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</si>
  <si>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</si>
  <si>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</si>
  <si>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</si>
  <si>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</si>
  <si>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</si>
  <si>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</si>
  <si>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</si>
  <si>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</si>
  <si>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</si>
  <si>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</si>
  <si>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</si>
  <si>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</si>
  <si>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</si>
  <si>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</si>
  <si>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</si>
  <si>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</si>
  <si>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</si>
  <si>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</si>
  <si>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</si>
  <si>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</si>
  <si>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</si>
  <si>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</si>
  <si>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</si>
  <si>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</si>
  <si>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</si>
  <si>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</si>
  <si>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</si>
  <si>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</si>
  <si>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</si>
  <si>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</si>
  <si>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</si>
  <si>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</si>
  <si>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</si>
  <si>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</si>
  <si>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</si>
  <si>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</si>
  <si>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</si>
  <si>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</si>
  <si>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</si>
  <si>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</si>
  <si>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</si>
  <si>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</si>
  <si>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</si>
  <si>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</si>
  <si>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</si>
  <si>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</si>
  <si>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</si>
  <si>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</si>
  <si>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</si>
  <si>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</si>
  <si>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</si>
  <si>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</si>
  <si>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</si>
  <si>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</si>
  <si>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</si>
  <si>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</si>
  <si>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</si>
  <si>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</si>
  <si>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</si>
  <si>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</si>
  <si>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</si>
  <si>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</si>
  <si>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</si>
  <si>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</si>
  <si>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</si>
  <si>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</si>
  <si>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</si>
  <si>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</si>
  <si>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</si>
  <si>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</si>
  <si>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</si>
  <si>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</si>
  <si>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</si>
  <si>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</si>
  <si>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</si>
  <si>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</si>
  <si>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</si>
  <si>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</si>
  <si>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</si>
  <si>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</si>
  <si>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</si>
  <si>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</si>
  <si>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</si>
  <si>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</si>
  <si>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</si>
  <si>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</si>
  <si>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</si>
  <si>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</si>
  <si>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</si>
  <si>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</si>
  <si>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</si>
  <si>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</si>
  <si>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</si>
  <si>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</si>
  <si>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</si>
  <si>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</si>
  <si>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</si>
  <si>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</si>
  <si>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</si>
  <si>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</si>
  <si>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</si>
  <si>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</si>
  <si>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</si>
  <si>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</si>
  <si>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</si>
  <si>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6.2.1</t>
  </si>
  <si>
    <t>6.2.2</t>
  </si>
  <si>
    <t>Table 9 (Capital), N39</t>
  </si>
  <si>
    <t>Table 9 (Capital), N10</t>
  </si>
  <si>
    <t>Table 9 (Capital), N37</t>
  </si>
  <si>
    <t>Table 9 (Capital), N2</t>
  </si>
  <si>
    <t>Table 9 (Capital), N3</t>
  </si>
  <si>
    <t>Table 9 (Capital), N5</t>
  </si>
  <si>
    <t>Table 9 (Capital), N6</t>
  </si>
  <si>
    <t>Table 9 (Capital), N5, N8</t>
  </si>
  <si>
    <t>Zaiqi Mi</t>
  </si>
  <si>
    <t>Zhang Jun</t>
  </si>
  <si>
    <t>Zhou Ning</t>
  </si>
  <si>
    <t>Zaza Robakidze</t>
  </si>
  <si>
    <t>Mia Mi</t>
  </si>
  <si>
    <t>David Tsaava</t>
  </si>
  <si>
    <t>Lia Aslanikashvili</t>
  </si>
  <si>
    <t>David Kakabadze</t>
  </si>
  <si>
    <t>Levan Gardaphkhadze</t>
  </si>
  <si>
    <t>Li Hui</t>
  </si>
  <si>
    <t>George Gabunia</t>
  </si>
  <si>
    <t>Rati Dvaladze</t>
  </si>
  <si>
    <t>Xinjiang HuaLing Industry &amp; Trade (Group) Co LTD</t>
  </si>
  <si>
    <t xml:space="preserve">Zaiqi Mi </t>
  </si>
  <si>
    <t>Enhua Mi</t>
  </si>
  <si>
    <t>JSC "BasisBank"</t>
  </si>
  <si>
    <t>www.basisbank.ge</t>
  </si>
  <si>
    <t>Of WhichGeneral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</si>
</sst>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Sylfaen"/>
      <family val="1"/>
    </font>
    <font>
      <i/>
      <sz val="10"/>
      <color theme="1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0" fontId="84" fillId="0" borderId="88" xfId="0" applyFont="1" applyFill="1" applyBorder="1" applyAlignment="1">
      <alignment horizontal="left" indent="1"/>
    </xf>
    <xf numFmtId="0" fontId="88" fillId="0" borderId="88" xfId="0" applyFont="1" applyFill="1" applyBorder="1" applyAlignment="1">
      <alignment horizontal="left" indent="1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6" borderId="108" xfId="20964" applyFont="1" applyFill="1" applyBorder="1" applyAlignment="1">
      <alignment vertical="center"/>
    </xf>
    <xf numFmtId="0" fontId="45" fillId="76" borderId="109" xfId="20964" applyFont="1" applyFill="1" applyBorder="1" applyAlignment="1">
      <alignment vertical="center"/>
    </xf>
    <xf numFmtId="0" fontId="45" fillId="76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horizontal="center" vertical="center"/>
    </xf>
    <xf numFmtId="0" fontId="106" fillId="77" borderId="109" xfId="20964" applyFont="1" applyFill="1" applyBorder="1" applyAlignment="1">
      <alignment vertical="top" wrapText="1"/>
    </xf>
    <xf numFmtId="164" fontId="45" fillId="76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7" borderId="107" xfId="20964" applyFont="1" applyFill="1" applyBorder="1" applyAlignment="1">
      <alignment horizontal="center" vertical="center"/>
    </xf>
    <xf numFmtId="0" fontId="106" fillId="77" borderId="109" xfId="20964" applyFont="1" applyFill="1" applyBorder="1" applyAlignment="1">
      <alignment vertical="center"/>
    </xf>
    <xf numFmtId="164" fontId="107" fillId="77" borderId="107" xfId="7" applyNumberFormat="1" applyFont="1" applyFill="1" applyBorder="1" applyAlignment="1" applyProtection="1">
      <alignment horizontal="right" vertical="center"/>
      <protection locked="0"/>
    </xf>
    <xf numFmtId="0" fontId="106" fillId="76" borderId="108" xfId="20964" applyFont="1" applyFill="1" applyBorder="1" applyAlignment="1">
      <alignment vertical="center"/>
    </xf>
    <xf numFmtId="0" fontId="106" fillId="76" borderId="109" xfId="20964" applyFont="1" applyFill="1" applyBorder="1" applyAlignment="1">
      <alignment vertical="center"/>
    </xf>
    <xf numFmtId="164" fontId="106" fillId="76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7" borderId="107" xfId="20964" applyFont="1" applyFill="1" applyBorder="1" applyAlignment="1">
      <alignment horizontal="center" vertical="center"/>
    </xf>
    <xf numFmtId="0" fontId="45" fillId="77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4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right" vertical="center" wrapText="1"/>
      <protection locked="0"/>
    </xf>
    <xf numFmtId="10" fontId="2" fillId="0" borderId="3" xfId="20962" applyNumberFormat="1" applyFont="1" applyFill="1" applyBorder="1" applyAlignment="1" applyProtection="1">
      <alignment horizontal="right" vertical="center" wrapText="1"/>
      <protection locked="0"/>
    </xf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7" fillId="2" borderId="3" xfId="0" applyNumberFormat="1" applyFont="1" applyFill="1" applyBorder="1" applyAlignment="1" applyProtection="1">
      <alignment vertical="center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9" fillId="37" borderId="0" xfId="7" applyNumberFormat="1" applyFont="1" applyFill="1" applyBorder="1"/>
    <xf numFmtId="164" fontId="9" fillId="37" borderId="104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4" fontId="9" fillId="37" borderId="0" xfId="20" applyNumberFormat="1" applyBorder="1"/>
    <xf numFmtId="164" fontId="9" fillId="37" borderId="104" xfId="20" applyNumberFormat="1" applyBorder="1"/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64" fontId="2" fillId="0" borderId="0" xfId="7" applyNumberFormat="1" applyFont="1"/>
    <xf numFmtId="164" fontId="84" fillId="0" borderId="0" xfId="7" applyNumberFormat="1" applyFont="1"/>
    <xf numFmtId="164" fontId="2" fillId="0" borderId="0" xfId="7" applyNumberFormat="1" applyFont="1" applyBorder="1"/>
    <xf numFmtId="164" fontId="84" fillId="0" borderId="0" xfId="7" applyNumberFormat="1" applyFont="1" applyBorder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>
      <alignment horizontal="center" vertical="center" wrapText="1"/>
    </xf>
    <xf numFmtId="164" fontId="2" fillId="0" borderId="22" xfId="7" applyNumberFormat="1" applyFont="1" applyFill="1" applyBorder="1" applyAlignment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85" fillId="0" borderId="0" xfId="7" applyNumberFormat="1" applyFont="1"/>
    <xf numFmtId="164" fontId="2" fillId="0" borderId="0" xfId="7" applyNumberFormat="1" applyFont="1" applyFill="1" applyBorder="1" applyAlignment="1">
      <alignment horizontal="center"/>
    </xf>
    <xf numFmtId="164" fontId="2" fillId="0" borderId="0" xfId="7" applyNumberFormat="1" applyFont="1" applyFill="1" applyAlignment="1">
      <alignment horizontal="center"/>
    </xf>
    <xf numFmtId="164" fontId="46" fillId="0" borderId="0" xfId="7" applyNumberFormat="1" applyFont="1" applyFill="1" applyAlignment="1">
      <alignment horizontal="right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79" fontId="104" fillId="0" borderId="7" xfId="0" applyNumberFormat="1" applyFont="1" applyBorder="1" applyAlignment="1">
      <alignment horizontal="center" vertical="center" wrapText="1"/>
    </xf>
    <xf numFmtId="179" fontId="104" fillId="0" borderId="71" xfId="0" applyNumberFormat="1" applyFont="1" applyBorder="1" applyAlignment="1">
      <alignment horizontal="center" vertical="center" wrapText="1"/>
    </xf>
    <xf numFmtId="164" fontId="84" fillId="0" borderId="88" xfId="7" applyNumberFormat="1" applyFont="1" applyFill="1" applyBorder="1" applyAlignment="1">
      <alignment horizontal="center" vertical="center"/>
    </xf>
    <xf numFmtId="164" fontId="84" fillId="0" borderId="89" xfId="7" applyNumberFormat="1" applyFont="1" applyFill="1" applyBorder="1" applyAlignment="1">
      <alignment horizontal="center" vertical="center"/>
    </xf>
    <xf numFmtId="164" fontId="88" fillId="0" borderId="88" xfId="7" applyNumberFormat="1" applyFont="1" applyFill="1" applyBorder="1" applyAlignment="1">
      <alignment horizontal="center" vertical="center"/>
    </xf>
    <xf numFmtId="164" fontId="86" fillId="36" borderId="25" xfId="7" applyNumberFormat="1" applyFont="1" applyFill="1" applyBorder="1" applyAlignment="1">
      <alignment horizontal="center" vertical="center"/>
    </xf>
    <xf numFmtId="164" fontId="86" fillId="36" borderId="26" xfId="7" applyNumberFormat="1" applyFont="1" applyFill="1" applyBorder="1" applyAlignment="1">
      <alignment horizontal="center" vertical="center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0" fontId="113" fillId="0" borderId="21" xfId="0" applyFont="1" applyBorder="1" applyAlignment="1">
      <alignment horizontal="center"/>
    </xf>
    <xf numFmtId="0" fontId="114" fillId="0" borderId="11" xfId="0" applyFont="1" applyBorder="1" applyAlignment="1">
      <alignment horizontal="right" wrapText="1"/>
    </xf>
    <xf numFmtId="193" fontId="114" fillId="0" borderId="13" xfId="0" applyNumberFormat="1" applyFont="1" applyBorder="1" applyAlignment="1">
      <alignment vertical="center"/>
    </xf>
    <xf numFmtId="167" fontId="114" fillId="0" borderId="65" xfId="0" applyNumberFormat="1" applyFont="1" applyBorder="1" applyAlignment="1">
      <alignment horizontal="center"/>
    </xf>
    <xf numFmtId="164" fontId="84" fillId="0" borderId="3" xfId="7" applyNumberFormat="1" applyFont="1" applyBorder="1" applyAlignment="1"/>
    <xf numFmtId="164" fontId="84" fillId="36" borderId="25" xfId="7" applyNumberFormat="1" applyFont="1" applyFill="1" applyBorder="1"/>
    <xf numFmtId="193" fontId="3" fillId="0" borderId="21" xfId="0" applyNumberFormat="1" applyFont="1" applyBorder="1" applyAlignment="1"/>
    <xf numFmtId="193" fontId="3" fillId="0" borderId="107" xfId="0" applyNumberFormat="1" applyFont="1" applyBorder="1" applyAlignment="1"/>
    <xf numFmtId="193" fontId="3" fillId="0" borderId="89" xfId="0" applyNumberFormat="1" applyFont="1" applyBorder="1" applyAlignment="1"/>
    <xf numFmtId="193" fontId="3" fillId="0" borderId="92" xfId="0" applyNumberFormat="1" applyFont="1" applyBorder="1" applyAlignment="1">
      <alignment wrapText="1"/>
    </xf>
    <xf numFmtId="193" fontId="3" fillId="0" borderId="92" xfId="0" applyNumberFormat="1" applyFont="1" applyBorder="1" applyAlignment="1"/>
    <xf numFmtId="193" fontId="3" fillId="36" borderId="56" xfId="0" applyNumberFormat="1" applyFont="1" applyFill="1" applyBorder="1" applyAlignment="1"/>
    <xf numFmtId="193" fontId="3" fillId="36" borderId="24" xfId="0" applyNumberFormat="1" applyFont="1" applyFill="1" applyBorder="1"/>
    <xf numFmtId="193" fontId="3" fillId="36" borderId="26" xfId="0" applyNumberFormat="1" applyFont="1" applyFill="1" applyBorder="1"/>
    <xf numFmtId="193" fontId="3" fillId="36" borderId="57" xfId="0" applyNumberFormat="1" applyFont="1" applyFill="1" applyBorder="1"/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2" fillId="0" borderId="108" xfId="0" applyFont="1" applyBorder="1" applyAlignment="1">
      <alignment wrapText="1"/>
    </xf>
    <xf numFmtId="10" fontId="84" fillId="0" borderId="92" xfId="20962" applyNumberFormat="1" applyFont="1" applyBorder="1" applyAlignment="1"/>
    <xf numFmtId="10" fontId="84" fillId="0" borderId="42" xfId="20962" applyNumberFormat="1" applyFont="1" applyBorder="1" applyAlignment="1"/>
    <xf numFmtId="0" fontId="85" fillId="0" borderId="107" xfId="0" applyFont="1" applyBorder="1"/>
    <xf numFmtId="179" fontId="2" fillId="0" borderId="0" xfId="0" applyNumberFormat="1" applyFont="1"/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3" borderId="0" xfId="7" applyNumberFormat="1" applyFont="1" applyFill="1" applyBorder="1" applyAlignment="1">
      <alignment vertical="center"/>
    </xf>
    <xf numFmtId="164" fontId="9" fillId="37" borderId="59" xfId="7" applyNumberFormat="1" applyFont="1" applyFill="1" applyBorder="1"/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9" fillId="37" borderId="27" xfId="7" applyNumberFormat="1" applyFont="1" applyFill="1" applyBorder="1"/>
    <xf numFmtId="164" fontId="9" fillId="37" borderId="97" xfId="7" applyNumberFormat="1" applyFont="1" applyFill="1" applyBorder="1"/>
    <xf numFmtId="164" fontId="9" fillId="37" borderId="28" xfId="7" applyNumberFormat="1" applyFont="1" applyFill="1" applyBorder="1"/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3" fontId="84" fillId="0" borderId="0" xfId="0" applyNumberFormat="1" applyFont="1"/>
    <xf numFmtId="3" fontId="2" fillId="0" borderId="0" xfId="11" applyNumberFormat="1" applyFont="1" applyFill="1" applyBorder="1" applyAlignment="1" applyProtection="1"/>
    <xf numFmtId="3" fontId="2" fillId="3" borderId="20" xfId="2" applyNumberFormat="1" applyFont="1" applyFill="1" applyBorder="1" applyAlignment="1" applyProtection="1">
      <alignment horizontal="center" vertical="center"/>
      <protection locked="0"/>
    </xf>
    <xf numFmtId="3" fontId="2" fillId="36" borderId="22" xfId="7" applyNumberFormat="1" applyFont="1" applyFill="1" applyBorder="1" applyAlignment="1" applyProtection="1">
      <alignment vertical="top"/>
    </xf>
    <xf numFmtId="3" fontId="2" fillId="3" borderId="22" xfId="7" applyNumberFormat="1" applyFont="1" applyFill="1" applyBorder="1" applyAlignment="1" applyProtection="1">
      <alignment vertical="top"/>
      <protection locked="0"/>
    </xf>
    <xf numFmtId="3" fontId="2" fillId="36" borderId="22" xfId="7" applyNumberFormat="1" applyFont="1" applyFill="1" applyBorder="1" applyAlignment="1" applyProtection="1">
      <alignment vertical="top" wrapText="1"/>
    </xf>
    <xf numFmtId="3" fontId="2" fillId="3" borderId="22" xfId="7" applyNumberFormat="1" applyFont="1" applyFill="1" applyBorder="1" applyAlignment="1" applyProtection="1">
      <alignment vertical="top" wrapText="1"/>
      <protection locked="0"/>
    </xf>
    <xf numFmtId="3" fontId="2" fillId="36" borderId="22" xfId="7" applyNumberFormat="1" applyFont="1" applyFill="1" applyBorder="1" applyAlignment="1" applyProtection="1">
      <alignment vertical="top" wrapText="1"/>
      <protection locked="0"/>
    </xf>
    <xf numFmtId="3" fontId="2" fillId="36" borderId="26" xfId="7" applyNumberFormat="1" applyFont="1" applyFill="1" applyBorder="1" applyAlignment="1" applyProtection="1">
      <alignment vertical="top" wrapText="1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164" fontId="3" fillId="0" borderId="66" xfId="7" applyNumberFormat="1" applyFont="1" applyFill="1" applyBorder="1" applyAlignment="1">
      <alignment horizontal="center" vertical="center" wrapText="1"/>
    </xf>
    <xf numFmtId="164" fontId="3" fillId="0" borderId="59" xfId="7" applyNumberFormat="1" applyFont="1" applyFill="1" applyBorder="1" applyAlignment="1">
      <alignment horizontal="center" vertical="center" wrapText="1"/>
    </xf>
    <xf numFmtId="164" fontId="3" fillId="0" borderId="85" xfId="7" applyNumberFormat="1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B24" sqref="B24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4"/>
      <c r="B1" s="216" t="s">
        <v>347</v>
      </c>
      <c r="C1" s="174"/>
    </row>
    <row r="2" spans="1:3">
      <c r="A2" s="217">
        <v>1</v>
      </c>
      <c r="B2" s="359" t="s">
        <v>348</v>
      </c>
      <c r="C2" s="505" t="s">
        <v>508</v>
      </c>
    </row>
    <row r="3" spans="1:3">
      <c r="A3" s="217">
        <v>2</v>
      </c>
      <c r="B3" s="360" t="s">
        <v>344</v>
      </c>
      <c r="C3" s="505" t="s">
        <v>494</v>
      </c>
    </row>
    <row r="4" spans="1:3">
      <c r="A4" s="217">
        <v>3</v>
      </c>
      <c r="B4" s="361" t="s">
        <v>349</v>
      </c>
      <c r="C4" s="505" t="s">
        <v>498</v>
      </c>
    </row>
    <row r="5" spans="1:3">
      <c r="A5" s="218">
        <v>4</v>
      </c>
      <c r="B5" s="362" t="s">
        <v>345</v>
      </c>
      <c r="C5" s="505" t="s">
        <v>509</v>
      </c>
    </row>
    <row r="6" spans="1:3" s="219" customFormat="1" ht="45.75" customHeight="1">
      <c r="A6" s="538" t="s">
        <v>424</v>
      </c>
      <c r="B6" s="539"/>
      <c r="C6" s="539"/>
    </row>
    <row r="7" spans="1:3" ht="15">
      <c r="A7" s="220" t="s">
        <v>29</v>
      </c>
      <c r="B7" s="216" t="s">
        <v>346</v>
      </c>
    </row>
    <row r="8" spans="1:3">
      <c r="A8" s="174">
        <v>1</v>
      </c>
      <c r="B8" s="264" t="s">
        <v>20</v>
      </c>
    </row>
    <row r="9" spans="1:3">
      <c r="A9" s="174">
        <v>2</v>
      </c>
      <c r="B9" s="265" t="s">
        <v>21</v>
      </c>
    </row>
    <row r="10" spans="1:3">
      <c r="A10" s="174">
        <v>3</v>
      </c>
      <c r="B10" s="265" t="s">
        <v>22</v>
      </c>
    </row>
    <row r="11" spans="1:3">
      <c r="A11" s="174">
        <v>4</v>
      </c>
      <c r="B11" s="265" t="s">
        <v>23</v>
      </c>
      <c r="C11" s="100"/>
    </row>
    <row r="12" spans="1:3">
      <c r="A12" s="174">
        <v>5</v>
      </c>
      <c r="B12" s="265" t="s">
        <v>24</v>
      </c>
    </row>
    <row r="13" spans="1:3">
      <c r="A13" s="174">
        <v>6</v>
      </c>
      <c r="B13" s="266" t="s">
        <v>356</v>
      </c>
    </row>
    <row r="14" spans="1:3">
      <c r="A14" s="174">
        <v>7</v>
      </c>
      <c r="B14" s="265" t="s">
        <v>350</v>
      </c>
    </row>
    <row r="15" spans="1:3">
      <c r="A15" s="174">
        <v>8</v>
      </c>
      <c r="B15" s="265" t="s">
        <v>351</v>
      </c>
    </row>
    <row r="16" spans="1:3">
      <c r="A16" s="174">
        <v>9</v>
      </c>
      <c r="B16" s="265" t="s">
        <v>25</v>
      </c>
    </row>
    <row r="17" spans="1:2">
      <c r="A17" s="358" t="s">
        <v>423</v>
      </c>
      <c r="B17" s="357" t="s">
        <v>409</v>
      </c>
    </row>
    <row r="18" spans="1:2">
      <c r="A18" s="174">
        <v>10</v>
      </c>
      <c r="B18" s="265" t="s">
        <v>26</v>
      </c>
    </row>
    <row r="19" spans="1:2">
      <c r="A19" s="174">
        <v>11</v>
      </c>
      <c r="B19" s="266" t="s">
        <v>352</v>
      </c>
    </row>
    <row r="20" spans="1:2">
      <c r="A20" s="174">
        <v>12</v>
      </c>
      <c r="B20" s="266" t="s">
        <v>27</v>
      </c>
    </row>
    <row r="21" spans="1:2">
      <c r="A21" s="415">
        <v>13</v>
      </c>
      <c r="B21" s="416" t="s">
        <v>353</v>
      </c>
    </row>
    <row r="22" spans="1:2">
      <c r="A22" s="415">
        <v>14</v>
      </c>
      <c r="B22" s="417" t="s">
        <v>380</v>
      </c>
    </row>
    <row r="23" spans="1:2">
      <c r="A23" s="418">
        <v>15</v>
      </c>
      <c r="B23" s="419" t="s">
        <v>28</v>
      </c>
    </row>
    <row r="24" spans="1:2">
      <c r="A24" s="418">
        <v>15.1</v>
      </c>
      <c r="B24" s="420" t="s">
        <v>437</v>
      </c>
    </row>
    <row r="25" spans="1:2">
      <c r="A25" s="103"/>
      <c r="B25" s="17"/>
    </row>
    <row r="26" spans="1:2">
      <c r="A26" s="103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529" customWidth="1"/>
    <col min="4" max="16384" width="9.140625" style="4"/>
  </cols>
  <sheetData>
    <row r="1" spans="1:3">
      <c r="A1" s="2" t="s">
        <v>30</v>
      </c>
      <c r="B1" s="3" t="str">
        <f>'Info '!C2</f>
        <v>JSC "BasisBank"</v>
      </c>
    </row>
    <row r="2" spans="1:3" s="91" customFormat="1" ht="15.75" customHeight="1">
      <c r="A2" s="91" t="s">
        <v>31</v>
      </c>
      <c r="B2" s="506">
        <v>43830</v>
      </c>
      <c r="C2" s="530"/>
    </row>
    <row r="3" spans="1:3" s="91" customFormat="1" ht="15.75" customHeight="1">
      <c r="C3" s="530"/>
    </row>
    <row r="4" spans="1:3" ht="13.5" thickBot="1">
      <c r="A4" s="103" t="s">
        <v>249</v>
      </c>
      <c r="B4" s="160" t="s">
        <v>248</v>
      </c>
    </row>
    <row r="5" spans="1:3">
      <c r="A5" s="104" t="s">
        <v>6</v>
      </c>
      <c r="B5" s="105"/>
      <c r="C5" s="531" t="s">
        <v>73</v>
      </c>
    </row>
    <row r="6" spans="1:3">
      <c r="A6" s="106">
        <v>1</v>
      </c>
      <c r="B6" s="107" t="s">
        <v>247</v>
      </c>
      <c r="C6" s="532">
        <v>240566779.00999999</v>
      </c>
    </row>
    <row r="7" spans="1:3">
      <c r="A7" s="106">
        <v>2</v>
      </c>
      <c r="B7" s="108" t="s">
        <v>246</v>
      </c>
      <c r="C7" s="533">
        <v>16181147</v>
      </c>
    </row>
    <row r="8" spans="1:3">
      <c r="A8" s="106">
        <v>3</v>
      </c>
      <c r="B8" s="109" t="s">
        <v>245</v>
      </c>
      <c r="C8" s="533">
        <v>76412652.799999997</v>
      </c>
    </row>
    <row r="9" spans="1:3">
      <c r="A9" s="106">
        <v>4</v>
      </c>
      <c r="B9" s="109" t="s">
        <v>244</v>
      </c>
      <c r="C9" s="533">
        <v>0</v>
      </c>
    </row>
    <row r="10" spans="1:3">
      <c r="A10" s="106">
        <v>5</v>
      </c>
      <c r="B10" s="109" t="s">
        <v>243</v>
      </c>
      <c r="C10" s="533">
        <v>123142978.17</v>
      </c>
    </row>
    <row r="11" spans="1:3">
      <c r="A11" s="106">
        <v>6</v>
      </c>
      <c r="B11" s="110" t="s">
        <v>242</v>
      </c>
      <c r="C11" s="533">
        <v>24830001.039999999</v>
      </c>
    </row>
    <row r="12" spans="1:3" s="78" customFormat="1">
      <c r="A12" s="106">
        <v>7</v>
      </c>
      <c r="B12" s="107" t="s">
        <v>241</v>
      </c>
      <c r="C12" s="534">
        <v>11545946.300000001</v>
      </c>
    </row>
    <row r="13" spans="1:3" s="78" customFormat="1">
      <c r="A13" s="106">
        <v>8</v>
      </c>
      <c r="B13" s="111" t="s">
        <v>240</v>
      </c>
      <c r="C13" s="535">
        <v>9513350.1799999997</v>
      </c>
    </row>
    <row r="14" spans="1:3" s="78" customFormat="1" ht="25.5">
      <c r="A14" s="106">
        <v>9</v>
      </c>
      <c r="B14" s="112" t="s">
        <v>239</v>
      </c>
      <c r="C14" s="535">
        <v>0</v>
      </c>
    </row>
    <row r="15" spans="1:3" s="78" customFormat="1">
      <c r="A15" s="106">
        <v>10</v>
      </c>
      <c r="B15" s="113" t="s">
        <v>238</v>
      </c>
      <c r="C15" s="535">
        <v>2032596.12</v>
      </c>
    </row>
    <row r="16" spans="1:3" s="78" customFormat="1">
      <c r="A16" s="106">
        <v>11</v>
      </c>
      <c r="B16" s="114" t="s">
        <v>237</v>
      </c>
      <c r="C16" s="535">
        <v>0</v>
      </c>
    </row>
    <row r="17" spans="1:3" s="78" customFormat="1">
      <c r="A17" s="106">
        <v>12</v>
      </c>
      <c r="B17" s="113" t="s">
        <v>236</v>
      </c>
      <c r="C17" s="535">
        <v>0</v>
      </c>
    </row>
    <row r="18" spans="1:3" s="78" customFormat="1">
      <c r="A18" s="106">
        <v>13</v>
      </c>
      <c r="B18" s="113" t="s">
        <v>235</v>
      </c>
      <c r="C18" s="535">
        <v>0</v>
      </c>
    </row>
    <row r="19" spans="1:3" s="78" customFormat="1">
      <c r="A19" s="106">
        <v>14</v>
      </c>
      <c r="B19" s="113" t="s">
        <v>234</v>
      </c>
      <c r="C19" s="535">
        <v>0</v>
      </c>
    </row>
    <row r="20" spans="1:3" s="78" customFormat="1">
      <c r="A20" s="106">
        <v>15</v>
      </c>
      <c r="B20" s="113" t="s">
        <v>233</v>
      </c>
      <c r="C20" s="535">
        <v>0</v>
      </c>
    </row>
    <row r="21" spans="1:3" s="78" customFormat="1" ht="25.5">
      <c r="A21" s="106">
        <v>16</v>
      </c>
      <c r="B21" s="112" t="s">
        <v>232</v>
      </c>
      <c r="C21" s="535">
        <v>0</v>
      </c>
    </row>
    <row r="22" spans="1:3" s="78" customFormat="1">
      <c r="A22" s="106">
        <v>17</v>
      </c>
      <c r="B22" s="115" t="s">
        <v>231</v>
      </c>
      <c r="C22" s="535">
        <v>0</v>
      </c>
    </row>
    <row r="23" spans="1:3" s="78" customFormat="1">
      <c r="A23" s="106">
        <v>18</v>
      </c>
      <c r="B23" s="112" t="s">
        <v>230</v>
      </c>
      <c r="C23" s="535">
        <v>0</v>
      </c>
    </row>
    <row r="24" spans="1:3" s="78" customFormat="1" ht="25.5">
      <c r="A24" s="106">
        <v>19</v>
      </c>
      <c r="B24" s="112" t="s">
        <v>207</v>
      </c>
      <c r="C24" s="535">
        <v>0</v>
      </c>
    </row>
    <row r="25" spans="1:3" s="78" customFormat="1">
      <c r="A25" s="106">
        <v>20</v>
      </c>
      <c r="B25" s="116" t="s">
        <v>229</v>
      </c>
      <c r="C25" s="535">
        <v>0</v>
      </c>
    </row>
    <row r="26" spans="1:3" s="78" customFormat="1">
      <c r="A26" s="106">
        <v>21</v>
      </c>
      <c r="B26" s="116" t="s">
        <v>228</v>
      </c>
      <c r="C26" s="535">
        <v>0</v>
      </c>
    </row>
    <row r="27" spans="1:3" s="78" customFormat="1">
      <c r="A27" s="106">
        <v>22</v>
      </c>
      <c r="B27" s="116" t="s">
        <v>227</v>
      </c>
      <c r="C27" s="535">
        <v>0</v>
      </c>
    </row>
    <row r="28" spans="1:3" s="78" customFormat="1">
      <c r="A28" s="106">
        <v>23</v>
      </c>
      <c r="B28" s="117" t="s">
        <v>226</v>
      </c>
      <c r="C28" s="534">
        <v>229020832.70999998</v>
      </c>
    </row>
    <row r="29" spans="1:3" s="78" customFormat="1">
      <c r="A29" s="118"/>
      <c r="B29" s="119"/>
      <c r="C29" s="535"/>
    </row>
    <row r="30" spans="1:3" s="78" customFormat="1">
      <c r="A30" s="118">
        <v>24</v>
      </c>
      <c r="B30" s="117" t="s">
        <v>225</v>
      </c>
      <c r="C30" s="534">
        <v>0</v>
      </c>
    </row>
    <row r="31" spans="1:3" s="78" customFormat="1">
      <c r="A31" s="118">
        <v>25</v>
      </c>
      <c r="B31" s="109" t="s">
        <v>224</v>
      </c>
      <c r="C31" s="536">
        <v>0</v>
      </c>
    </row>
    <row r="32" spans="1:3" s="78" customFormat="1">
      <c r="A32" s="118">
        <v>26</v>
      </c>
      <c r="B32" s="120" t="s">
        <v>305</v>
      </c>
      <c r="C32" s="535"/>
    </row>
    <row r="33" spans="1:3" s="78" customFormat="1">
      <c r="A33" s="118">
        <v>27</v>
      </c>
      <c r="B33" s="120" t="s">
        <v>223</v>
      </c>
      <c r="C33" s="535"/>
    </row>
    <row r="34" spans="1:3" s="78" customFormat="1">
      <c r="A34" s="118">
        <v>28</v>
      </c>
      <c r="B34" s="109" t="s">
        <v>222</v>
      </c>
      <c r="C34" s="535"/>
    </row>
    <row r="35" spans="1:3" s="78" customFormat="1">
      <c r="A35" s="118">
        <v>29</v>
      </c>
      <c r="B35" s="117" t="s">
        <v>221</v>
      </c>
      <c r="C35" s="534">
        <v>0</v>
      </c>
    </row>
    <row r="36" spans="1:3" s="78" customFormat="1">
      <c r="A36" s="118">
        <v>30</v>
      </c>
      <c r="B36" s="112" t="s">
        <v>220</v>
      </c>
      <c r="C36" s="535"/>
    </row>
    <row r="37" spans="1:3" s="78" customFormat="1">
      <c r="A37" s="118">
        <v>31</v>
      </c>
      <c r="B37" s="113" t="s">
        <v>219</v>
      </c>
      <c r="C37" s="535"/>
    </row>
    <row r="38" spans="1:3" s="78" customFormat="1" ht="25.5">
      <c r="A38" s="118">
        <v>32</v>
      </c>
      <c r="B38" s="112" t="s">
        <v>218</v>
      </c>
      <c r="C38" s="535"/>
    </row>
    <row r="39" spans="1:3" s="78" customFormat="1" ht="25.5">
      <c r="A39" s="118">
        <v>33</v>
      </c>
      <c r="B39" s="112" t="s">
        <v>207</v>
      </c>
      <c r="C39" s="535"/>
    </row>
    <row r="40" spans="1:3" s="78" customFormat="1">
      <c r="A40" s="118">
        <v>34</v>
      </c>
      <c r="B40" s="116" t="s">
        <v>217</v>
      </c>
      <c r="C40" s="535"/>
    </row>
    <row r="41" spans="1:3" s="78" customFormat="1">
      <c r="A41" s="118">
        <v>35</v>
      </c>
      <c r="B41" s="117" t="s">
        <v>216</v>
      </c>
      <c r="C41" s="534">
        <v>0</v>
      </c>
    </row>
    <row r="42" spans="1:3" s="78" customFormat="1">
      <c r="A42" s="118"/>
      <c r="B42" s="119"/>
      <c r="C42" s="535"/>
    </row>
    <row r="43" spans="1:3" s="78" customFormat="1">
      <c r="A43" s="118">
        <v>36</v>
      </c>
      <c r="B43" s="121" t="s">
        <v>215</v>
      </c>
      <c r="C43" s="534">
        <v>29612178.686960608</v>
      </c>
    </row>
    <row r="44" spans="1:3" s="78" customFormat="1">
      <c r="A44" s="118">
        <v>37</v>
      </c>
      <c r="B44" s="109" t="s">
        <v>214</v>
      </c>
      <c r="C44" s="535">
        <v>14051730</v>
      </c>
    </row>
    <row r="45" spans="1:3" s="78" customFormat="1">
      <c r="A45" s="118">
        <v>38</v>
      </c>
      <c r="B45" s="109" t="s">
        <v>213</v>
      </c>
      <c r="C45" s="535">
        <v>0</v>
      </c>
    </row>
    <row r="46" spans="1:3" s="78" customFormat="1">
      <c r="A46" s="118">
        <v>39</v>
      </c>
      <c r="B46" s="109" t="s">
        <v>212</v>
      </c>
      <c r="C46" s="535">
        <v>15560448.686960606</v>
      </c>
    </row>
    <row r="47" spans="1:3" s="78" customFormat="1">
      <c r="A47" s="118">
        <v>40</v>
      </c>
      <c r="B47" s="121" t="s">
        <v>211</v>
      </c>
      <c r="C47" s="534">
        <v>0</v>
      </c>
    </row>
    <row r="48" spans="1:3" s="78" customFormat="1">
      <c r="A48" s="118">
        <v>41</v>
      </c>
      <c r="B48" s="112" t="s">
        <v>210</v>
      </c>
      <c r="C48" s="535"/>
    </row>
    <row r="49" spans="1:3" s="78" customFormat="1">
      <c r="A49" s="118">
        <v>42</v>
      </c>
      <c r="B49" s="113" t="s">
        <v>209</v>
      </c>
      <c r="C49" s="535"/>
    </row>
    <row r="50" spans="1:3" s="78" customFormat="1">
      <c r="A50" s="118">
        <v>43</v>
      </c>
      <c r="B50" s="112" t="s">
        <v>208</v>
      </c>
      <c r="C50" s="535"/>
    </row>
    <row r="51" spans="1:3" s="78" customFormat="1" ht="25.5">
      <c r="A51" s="118">
        <v>44</v>
      </c>
      <c r="B51" s="112" t="s">
        <v>207</v>
      </c>
      <c r="C51" s="535"/>
    </row>
    <row r="52" spans="1:3" s="78" customFormat="1" ht="13.5" thickBot="1">
      <c r="A52" s="122">
        <v>45</v>
      </c>
      <c r="B52" s="123" t="s">
        <v>206</v>
      </c>
      <c r="C52" s="537">
        <v>29612178.686960608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D27" sqref="D27"/>
    </sheetView>
  </sheetViews>
  <sheetFormatPr defaultColWidth="9.140625" defaultRowHeight="12.75"/>
  <cols>
    <col min="1" max="1" width="9.42578125" style="279" bestFit="1" customWidth="1"/>
    <col min="2" max="2" width="59" style="279" customWidth="1"/>
    <col min="3" max="3" width="16.7109375" style="279" bestFit="1" customWidth="1"/>
    <col min="4" max="4" width="13.140625" style="279" bestFit="1" customWidth="1"/>
    <col min="5" max="16384" width="9.140625" style="279"/>
  </cols>
  <sheetData>
    <row r="1" spans="1:4" ht="15">
      <c r="A1" s="333" t="s">
        <v>30</v>
      </c>
      <c r="B1" s="334" t="str">
        <f>'Info '!C2</f>
        <v>JSC "BasisBank"</v>
      </c>
    </row>
    <row r="2" spans="1:4" s="247" customFormat="1" ht="15.75" customHeight="1">
      <c r="A2" s="247" t="s">
        <v>31</v>
      </c>
      <c r="B2" s="506">
        <v>43830</v>
      </c>
    </row>
    <row r="3" spans="1:4" s="247" customFormat="1" ht="15.75" customHeight="1"/>
    <row r="4" spans="1:4" ht="13.5" thickBot="1">
      <c r="A4" s="303" t="s">
        <v>408</v>
      </c>
      <c r="B4" s="342" t="s">
        <v>409</v>
      </c>
    </row>
    <row r="5" spans="1:4" s="343" customFormat="1" ht="12.75" customHeight="1">
      <c r="A5" s="413"/>
      <c r="B5" s="414" t="s">
        <v>412</v>
      </c>
      <c r="C5" s="335" t="s">
        <v>410</v>
      </c>
      <c r="D5" s="336" t="s">
        <v>411</v>
      </c>
    </row>
    <row r="6" spans="1:4" s="344" customFormat="1">
      <c r="A6" s="337">
        <v>1</v>
      </c>
      <c r="B6" s="409" t="s">
        <v>413</v>
      </c>
      <c r="C6" s="409"/>
      <c r="D6" s="338"/>
    </row>
    <row r="7" spans="1:4" s="344" customFormat="1">
      <c r="A7" s="339" t="s">
        <v>399</v>
      </c>
      <c r="B7" s="410" t="s">
        <v>414</v>
      </c>
      <c r="C7" s="402">
        <v>4.4999999999999998E-2</v>
      </c>
      <c r="D7" s="482">
        <v>61190351.424213737</v>
      </c>
    </row>
    <row r="8" spans="1:4" s="344" customFormat="1">
      <c r="A8" s="339" t="s">
        <v>400</v>
      </c>
      <c r="B8" s="410" t="s">
        <v>415</v>
      </c>
      <c r="C8" s="403">
        <v>0.06</v>
      </c>
      <c r="D8" s="482">
        <v>81587135.232284993</v>
      </c>
    </row>
    <row r="9" spans="1:4" s="344" customFormat="1">
      <c r="A9" s="339" t="s">
        <v>401</v>
      </c>
      <c r="B9" s="410" t="s">
        <v>416</v>
      </c>
      <c r="C9" s="403">
        <v>0.08</v>
      </c>
      <c r="D9" s="482">
        <v>108782846.97637999</v>
      </c>
    </row>
    <row r="10" spans="1:4" s="344" customFormat="1">
      <c r="A10" s="337" t="s">
        <v>402</v>
      </c>
      <c r="B10" s="409" t="s">
        <v>417</v>
      </c>
      <c r="C10" s="404"/>
      <c r="D10" s="483"/>
    </row>
    <row r="11" spans="1:4" s="345" customFormat="1">
      <c r="A11" s="340" t="s">
        <v>403</v>
      </c>
      <c r="B11" s="401" t="s">
        <v>418</v>
      </c>
      <c r="C11" s="405">
        <v>2.5000000000000001E-2</v>
      </c>
      <c r="D11" s="482">
        <v>33994639.680118747</v>
      </c>
    </row>
    <row r="12" spans="1:4" s="345" customFormat="1">
      <c r="A12" s="340" t="s">
        <v>404</v>
      </c>
      <c r="B12" s="401" t="s">
        <v>419</v>
      </c>
      <c r="C12" s="405">
        <v>0</v>
      </c>
      <c r="D12" s="482">
        <v>0</v>
      </c>
    </row>
    <row r="13" spans="1:4" s="345" customFormat="1">
      <c r="A13" s="340" t="s">
        <v>405</v>
      </c>
      <c r="B13" s="401" t="s">
        <v>420</v>
      </c>
      <c r="C13" s="405"/>
      <c r="D13" s="482">
        <v>0</v>
      </c>
    </row>
    <row r="14" spans="1:4" s="345" customFormat="1">
      <c r="A14" s="337" t="s">
        <v>406</v>
      </c>
      <c r="B14" s="409" t="s">
        <v>482</v>
      </c>
      <c r="C14" s="406"/>
      <c r="D14" s="483"/>
    </row>
    <row r="15" spans="1:4" s="345" customFormat="1">
      <c r="A15" s="340">
        <v>3.1</v>
      </c>
      <c r="B15" s="401" t="s">
        <v>425</v>
      </c>
      <c r="C15" s="405">
        <v>1.6734467637338497E-2</v>
      </c>
      <c r="D15" s="482">
        <v>22755287.902797211</v>
      </c>
    </row>
    <row r="16" spans="1:4" s="345" customFormat="1">
      <c r="A16" s="340">
        <v>3.2</v>
      </c>
      <c r="B16" s="401" t="s">
        <v>426</v>
      </c>
      <c r="C16" s="405">
        <v>2.2379439444857156E-2</v>
      </c>
      <c r="D16" s="482">
        <v>30431239.206838228</v>
      </c>
    </row>
    <row r="17" spans="1:6" s="344" customFormat="1">
      <c r="A17" s="340">
        <v>3.3</v>
      </c>
      <c r="B17" s="401" t="s">
        <v>427</v>
      </c>
      <c r="C17" s="405">
        <v>5.6774056289484134E-2</v>
      </c>
      <c r="D17" s="482">
        <v>77200543.469591707</v>
      </c>
    </row>
    <row r="18" spans="1:6" s="343" customFormat="1" ht="12.75" customHeight="1">
      <c r="A18" s="411"/>
      <c r="B18" s="412" t="s">
        <v>481</v>
      </c>
      <c r="C18" s="407" t="s">
        <v>410</v>
      </c>
      <c r="D18" s="484" t="s">
        <v>411</v>
      </c>
    </row>
    <row r="19" spans="1:6" s="344" customFormat="1">
      <c r="A19" s="341">
        <v>4</v>
      </c>
      <c r="B19" s="401" t="s">
        <v>421</v>
      </c>
      <c r="C19" s="405">
        <v>8.6734467637338497E-2</v>
      </c>
      <c r="D19" s="482">
        <v>117940279.0071297</v>
      </c>
    </row>
    <row r="20" spans="1:6" s="344" customFormat="1">
      <c r="A20" s="341">
        <v>5</v>
      </c>
      <c r="B20" s="401" t="s">
        <v>138</v>
      </c>
      <c r="C20" s="405">
        <v>0.10737943944485714</v>
      </c>
      <c r="D20" s="482">
        <v>146013014.11924195</v>
      </c>
    </row>
    <row r="21" spans="1:6" s="344" customFormat="1" ht="13.5" thickBot="1">
      <c r="A21" s="346" t="s">
        <v>407</v>
      </c>
      <c r="B21" s="347" t="s">
        <v>422</v>
      </c>
      <c r="C21" s="408">
        <v>0.16177405628948416</v>
      </c>
      <c r="D21" s="485">
        <v>219978030.12609047</v>
      </c>
    </row>
    <row r="22" spans="1:6">
      <c r="F22" s="303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5" topLeftCell="B36" activePane="bottomRight" state="frozen"/>
      <selection activeCell="B47" sqref="B47"/>
      <selection pane="topRight" activeCell="B47" sqref="B47"/>
      <selection pane="bottomLeft" activeCell="B47" sqref="B47"/>
      <selection pane="bottomRight" activeCell="H21" sqref="H2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"BasisBank"</v>
      </c>
      <c r="E1" s="4"/>
      <c r="F1" s="4"/>
    </row>
    <row r="2" spans="1:6" s="91" customFormat="1" ht="15.75" customHeight="1">
      <c r="A2" s="2" t="s">
        <v>31</v>
      </c>
      <c r="B2" s="506">
        <v>43830</v>
      </c>
    </row>
    <row r="3" spans="1:6" s="91" customFormat="1" ht="15.75" customHeight="1">
      <c r="A3" s="124"/>
    </row>
    <row r="4" spans="1:6" s="91" customFormat="1" ht="15.75" customHeight="1" thickBot="1">
      <c r="A4" s="91" t="s">
        <v>86</v>
      </c>
      <c r="B4" s="239" t="s">
        <v>289</v>
      </c>
      <c r="D4" s="53" t="s">
        <v>73</v>
      </c>
    </row>
    <row r="5" spans="1:6" ht="25.5">
      <c r="A5" s="125" t="s">
        <v>6</v>
      </c>
      <c r="B5" s="269" t="s">
        <v>343</v>
      </c>
      <c r="C5" s="126" t="s">
        <v>91</v>
      </c>
      <c r="D5" s="127" t="s">
        <v>92</v>
      </c>
    </row>
    <row r="6" spans="1:6">
      <c r="A6" s="96">
        <v>1</v>
      </c>
      <c r="B6" s="128" t="s">
        <v>35</v>
      </c>
      <c r="C6" s="129">
        <v>36800044.588699996</v>
      </c>
      <c r="D6" s="130"/>
      <c r="E6" s="131"/>
    </row>
    <row r="7" spans="1:6">
      <c r="A7" s="96">
        <v>2</v>
      </c>
      <c r="B7" s="132" t="s">
        <v>36</v>
      </c>
      <c r="C7" s="133">
        <v>219926493.042</v>
      </c>
      <c r="D7" s="134"/>
      <c r="E7" s="131"/>
    </row>
    <row r="8" spans="1:6">
      <c r="A8" s="96">
        <v>3</v>
      </c>
      <c r="B8" s="132" t="s">
        <v>37</v>
      </c>
      <c r="C8" s="133">
        <v>177366289.9727</v>
      </c>
      <c r="D8" s="134"/>
      <c r="E8" s="131"/>
    </row>
    <row r="9" spans="1:6">
      <c r="A9" s="96">
        <v>4</v>
      </c>
      <c r="B9" s="132" t="s">
        <v>38</v>
      </c>
      <c r="C9" s="133">
        <v>0</v>
      </c>
      <c r="D9" s="134"/>
      <c r="E9" s="131"/>
    </row>
    <row r="10" spans="1:6">
      <c r="A10" s="96">
        <v>5</v>
      </c>
      <c r="B10" s="132" t="s">
        <v>39</v>
      </c>
      <c r="C10" s="133">
        <v>198430439.31</v>
      </c>
      <c r="D10" s="134"/>
      <c r="E10" s="131"/>
    </row>
    <row r="11" spans="1:6">
      <c r="A11" s="96">
        <v>6.1</v>
      </c>
      <c r="B11" s="240" t="s">
        <v>40</v>
      </c>
      <c r="C11" s="135">
        <v>996882696.21719992</v>
      </c>
      <c r="D11" s="136"/>
      <c r="E11" s="137"/>
    </row>
    <row r="12" spans="1:6">
      <c r="A12" s="96">
        <v>6.2</v>
      </c>
      <c r="B12" s="241" t="s">
        <v>41</v>
      </c>
      <c r="C12" s="135">
        <v>-38487882.266800001</v>
      </c>
      <c r="D12" s="136"/>
      <c r="E12" s="137"/>
    </row>
    <row r="13" spans="1:6" ht="15.75">
      <c r="A13" s="486" t="s">
        <v>483</v>
      </c>
      <c r="B13" s="487" t="s">
        <v>510</v>
      </c>
      <c r="C13" s="488">
        <v>15812832.487688012</v>
      </c>
      <c r="D13" s="489"/>
      <c r="E13" s="137"/>
    </row>
    <row r="14" spans="1:6" ht="15.75">
      <c r="A14" s="486" t="s">
        <v>484</v>
      </c>
      <c r="B14" s="487" t="s">
        <v>510</v>
      </c>
      <c r="C14" s="488">
        <v>15560448.686960606</v>
      </c>
      <c r="D14" s="489" t="s">
        <v>485</v>
      </c>
      <c r="E14" s="137"/>
    </row>
    <row r="15" spans="1:6" ht="13.5" customHeight="1">
      <c r="A15" s="96">
        <v>6</v>
      </c>
      <c r="B15" s="132" t="s">
        <v>42</v>
      </c>
      <c r="C15" s="138">
        <v>958394813.95039988</v>
      </c>
      <c r="D15" s="136"/>
      <c r="E15" s="131"/>
    </row>
    <row r="16" spans="1:6">
      <c r="A16" s="96">
        <v>7</v>
      </c>
      <c r="B16" s="132" t="s">
        <v>43</v>
      </c>
      <c r="C16" s="133">
        <v>9262434.7406000011</v>
      </c>
      <c r="D16" s="134"/>
      <c r="E16" s="131"/>
    </row>
    <row r="17" spans="1:5">
      <c r="A17" s="96">
        <v>8</v>
      </c>
      <c r="B17" s="267" t="s">
        <v>202</v>
      </c>
      <c r="C17" s="133">
        <v>13825651.045</v>
      </c>
      <c r="D17" s="134"/>
      <c r="E17" s="131"/>
    </row>
    <row r="18" spans="1:5">
      <c r="A18" s="96">
        <v>9</v>
      </c>
      <c r="B18" s="132" t="s">
        <v>44</v>
      </c>
      <c r="C18" s="133">
        <v>9362704.2200000007</v>
      </c>
      <c r="D18" s="134"/>
      <c r="E18" s="131"/>
    </row>
    <row r="19" spans="1:5">
      <c r="A19" s="96">
        <v>10</v>
      </c>
      <c r="B19" s="132" t="s">
        <v>45</v>
      </c>
      <c r="C19" s="133">
        <v>32516689.32</v>
      </c>
      <c r="D19" s="134"/>
      <c r="E19" s="131"/>
    </row>
    <row r="20" spans="1:5">
      <c r="A20" s="96">
        <v>10.1</v>
      </c>
      <c r="B20" s="139" t="s">
        <v>89</v>
      </c>
      <c r="C20" s="133">
        <v>2032596.12</v>
      </c>
      <c r="D20" s="134" t="s">
        <v>486</v>
      </c>
      <c r="E20" s="131"/>
    </row>
    <row r="21" spans="1:5">
      <c r="A21" s="96">
        <v>11</v>
      </c>
      <c r="B21" s="140" t="s">
        <v>46</v>
      </c>
      <c r="C21" s="141">
        <v>9238434.0105999988</v>
      </c>
      <c r="D21" s="142"/>
      <c r="E21" s="131"/>
    </row>
    <row r="22" spans="1:5" ht="15">
      <c r="A22" s="96">
        <v>12</v>
      </c>
      <c r="B22" s="143" t="s">
        <v>47</v>
      </c>
      <c r="C22" s="144">
        <f>SUM(C6:C10,C15:C18,C19,C21)</f>
        <v>1665123994.2</v>
      </c>
      <c r="D22" s="145"/>
      <c r="E22" s="146"/>
    </row>
    <row r="23" spans="1:5">
      <c r="A23" s="96">
        <v>13</v>
      </c>
      <c r="B23" s="132" t="s">
        <v>49</v>
      </c>
      <c r="C23" s="147">
        <v>50467644.460000001</v>
      </c>
      <c r="D23" s="148"/>
      <c r="E23" s="131"/>
    </row>
    <row r="24" spans="1:5">
      <c r="A24" s="96">
        <v>14</v>
      </c>
      <c r="B24" s="132" t="s">
        <v>50</v>
      </c>
      <c r="C24" s="133">
        <v>230533900.88389999</v>
      </c>
      <c r="D24" s="134"/>
      <c r="E24" s="131"/>
    </row>
    <row r="25" spans="1:5">
      <c r="A25" s="96">
        <v>15</v>
      </c>
      <c r="B25" s="132" t="s">
        <v>51</v>
      </c>
      <c r="C25" s="133">
        <v>136416592.63510001</v>
      </c>
      <c r="D25" s="134"/>
      <c r="E25" s="131"/>
    </row>
    <row r="26" spans="1:5">
      <c r="A26" s="96">
        <v>16</v>
      </c>
      <c r="B26" s="132" t="s">
        <v>52</v>
      </c>
      <c r="C26" s="133">
        <v>396389378.43900001</v>
      </c>
      <c r="D26" s="134"/>
      <c r="E26" s="131"/>
    </row>
    <row r="27" spans="1:5">
      <c r="A27" s="96">
        <v>17</v>
      </c>
      <c r="B27" s="132" t="s">
        <v>53</v>
      </c>
      <c r="C27" s="133">
        <v>0</v>
      </c>
      <c r="D27" s="134"/>
      <c r="E27" s="131"/>
    </row>
    <row r="28" spans="1:5">
      <c r="A28" s="96">
        <v>18</v>
      </c>
      <c r="B28" s="132" t="s">
        <v>54</v>
      </c>
      <c r="C28" s="133">
        <v>569920393.88910007</v>
      </c>
      <c r="D28" s="134"/>
      <c r="E28" s="131"/>
    </row>
    <row r="29" spans="1:5">
      <c r="A29" s="96">
        <v>19</v>
      </c>
      <c r="B29" s="132" t="s">
        <v>55</v>
      </c>
      <c r="C29" s="133">
        <v>10779905.614</v>
      </c>
      <c r="D29" s="134"/>
      <c r="E29" s="131"/>
    </row>
    <row r="30" spans="1:5">
      <c r="A30" s="96">
        <v>20</v>
      </c>
      <c r="B30" s="132" t="s">
        <v>56</v>
      </c>
      <c r="C30" s="133">
        <v>15997668.7117</v>
      </c>
      <c r="D30" s="134"/>
      <c r="E30" s="131"/>
    </row>
    <row r="31" spans="1:5">
      <c r="A31" s="96">
        <v>21</v>
      </c>
      <c r="B31" s="140" t="s">
        <v>57</v>
      </c>
      <c r="C31" s="141">
        <v>14051730</v>
      </c>
      <c r="D31" s="142"/>
      <c r="E31" s="131"/>
    </row>
    <row r="32" spans="1:5">
      <c r="A32" s="96">
        <v>21.1</v>
      </c>
      <c r="B32" s="149" t="s">
        <v>90</v>
      </c>
      <c r="C32" s="150">
        <v>14051730</v>
      </c>
      <c r="D32" s="151" t="s">
        <v>487</v>
      </c>
      <c r="E32" s="131"/>
    </row>
    <row r="33" spans="1:5" ht="15">
      <c r="A33" s="96">
        <v>22</v>
      </c>
      <c r="B33" s="143" t="s">
        <v>58</v>
      </c>
      <c r="C33" s="144">
        <f>SUM(C23:C31)</f>
        <v>1424557214.6328001</v>
      </c>
      <c r="D33" s="145"/>
      <c r="E33" s="146"/>
    </row>
    <row r="34" spans="1:5">
      <c r="A34" s="96">
        <v>23</v>
      </c>
      <c r="B34" s="140" t="s">
        <v>60</v>
      </c>
      <c r="C34" s="133">
        <v>16181147</v>
      </c>
      <c r="D34" s="134" t="s">
        <v>488</v>
      </c>
      <c r="E34" s="131"/>
    </row>
    <row r="35" spans="1:5">
      <c r="A35" s="96">
        <v>24</v>
      </c>
      <c r="B35" s="140" t="s">
        <v>61</v>
      </c>
      <c r="C35" s="133">
        <v>0</v>
      </c>
      <c r="D35" s="134"/>
      <c r="E35" s="131"/>
    </row>
    <row r="36" spans="1:5">
      <c r="A36" s="96">
        <v>25</v>
      </c>
      <c r="B36" s="140" t="s">
        <v>62</v>
      </c>
      <c r="C36" s="133">
        <v>0</v>
      </c>
      <c r="D36" s="134"/>
      <c r="E36" s="131"/>
    </row>
    <row r="37" spans="1:5">
      <c r="A37" s="96">
        <v>26</v>
      </c>
      <c r="B37" s="140" t="s">
        <v>63</v>
      </c>
      <c r="C37" s="133">
        <v>76412652.799999997</v>
      </c>
      <c r="D37" s="134" t="s">
        <v>489</v>
      </c>
      <c r="E37" s="131"/>
    </row>
    <row r="38" spans="1:5">
      <c r="A38" s="96">
        <v>27</v>
      </c>
      <c r="B38" s="140" t="s">
        <v>64</v>
      </c>
      <c r="C38" s="133">
        <v>113629627.99000001</v>
      </c>
      <c r="D38" s="134" t="s">
        <v>490</v>
      </c>
      <c r="E38" s="131"/>
    </row>
    <row r="39" spans="1:5">
      <c r="A39" s="96">
        <v>28</v>
      </c>
      <c r="B39" s="140" t="s">
        <v>65</v>
      </c>
      <c r="C39" s="133">
        <v>24830001.858699992</v>
      </c>
      <c r="D39" s="134" t="s">
        <v>491</v>
      </c>
      <c r="E39" s="131"/>
    </row>
    <row r="40" spans="1:5">
      <c r="A40" s="96">
        <v>29</v>
      </c>
      <c r="B40" s="140" t="s">
        <v>66</v>
      </c>
      <c r="C40" s="133">
        <v>9513350.1799999997</v>
      </c>
      <c r="D40" s="134" t="s">
        <v>492</v>
      </c>
      <c r="E40" s="131"/>
    </row>
    <row r="41" spans="1:5" ht="15.75" thickBot="1">
      <c r="A41" s="152">
        <v>30</v>
      </c>
      <c r="B41" s="153" t="s">
        <v>270</v>
      </c>
      <c r="C41" s="154">
        <f>SUM(C34:C40)</f>
        <v>240566779.82870001</v>
      </c>
      <c r="D41" s="155"/>
      <c r="E41" s="146"/>
    </row>
    <row r="43" spans="1:5">
      <c r="C43" s="20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G17" activePane="bottomRight" state="frozen"/>
      <selection activeCell="B9" sqref="B9"/>
      <selection pane="topRight" activeCell="B9" sqref="B9"/>
      <selection pane="bottomLeft" activeCell="B9" sqref="B9"/>
      <selection pane="bottomRight" activeCell="J38" sqref="J3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11" width="17.28515625" style="4" customWidth="1"/>
    <col min="12" max="19" width="17.28515625" style="51" customWidth="1"/>
    <col min="20" max="16384" width="9.140625" style="51"/>
  </cols>
  <sheetData>
    <row r="1" spans="1:19">
      <c r="A1" s="2" t="s">
        <v>30</v>
      </c>
      <c r="B1" s="4" t="str">
        <f>'Info '!C2</f>
        <v>JSC "BasisBank"</v>
      </c>
    </row>
    <row r="2" spans="1:19">
      <c r="A2" s="2" t="s">
        <v>31</v>
      </c>
      <c r="B2" s="506">
        <v>43830</v>
      </c>
    </row>
    <row r="4" spans="1:19" ht="26.25" thickBot="1">
      <c r="A4" s="4" t="s">
        <v>252</v>
      </c>
      <c r="B4" s="290" t="s">
        <v>378</v>
      </c>
    </row>
    <row r="5" spans="1:19" s="277" customFormat="1">
      <c r="A5" s="272"/>
      <c r="B5" s="273"/>
      <c r="C5" s="274" t="s">
        <v>0</v>
      </c>
      <c r="D5" s="274" t="s">
        <v>1</v>
      </c>
      <c r="E5" s="274" t="s">
        <v>2</v>
      </c>
      <c r="F5" s="274" t="s">
        <v>3</v>
      </c>
      <c r="G5" s="274" t="s">
        <v>4</v>
      </c>
      <c r="H5" s="274" t="s">
        <v>5</v>
      </c>
      <c r="I5" s="274" t="s">
        <v>8</v>
      </c>
      <c r="J5" s="274" t="s">
        <v>9</v>
      </c>
      <c r="K5" s="274" t="s">
        <v>10</v>
      </c>
      <c r="L5" s="274" t="s">
        <v>11</v>
      </c>
      <c r="M5" s="274" t="s">
        <v>12</v>
      </c>
      <c r="N5" s="274" t="s">
        <v>13</v>
      </c>
      <c r="O5" s="274" t="s">
        <v>361</v>
      </c>
      <c r="P5" s="274" t="s">
        <v>362</v>
      </c>
      <c r="Q5" s="274" t="s">
        <v>363</v>
      </c>
      <c r="R5" s="275" t="s">
        <v>364</v>
      </c>
      <c r="S5" s="276" t="s">
        <v>365</v>
      </c>
    </row>
    <row r="6" spans="1:19" s="277" customFormat="1" ht="99" customHeight="1">
      <c r="A6" s="278"/>
      <c r="B6" s="568" t="s">
        <v>366</v>
      </c>
      <c r="C6" s="564">
        <v>0</v>
      </c>
      <c r="D6" s="565"/>
      <c r="E6" s="564">
        <v>0.2</v>
      </c>
      <c r="F6" s="565"/>
      <c r="G6" s="564">
        <v>0.35</v>
      </c>
      <c r="H6" s="565"/>
      <c r="I6" s="564">
        <v>0.5</v>
      </c>
      <c r="J6" s="565"/>
      <c r="K6" s="564">
        <v>0.75</v>
      </c>
      <c r="L6" s="565"/>
      <c r="M6" s="564">
        <v>1</v>
      </c>
      <c r="N6" s="565"/>
      <c r="O6" s="564">
        <v>1.5</v>
      </c>
      <c r="P6" s="565"/>
      <c r="Q6" s="564">
        <v>2.5</v>
      </c>
      <c r="R6" s="565"/>
      <c r="S6" s="566" t="s">
        <v>251</v>
      </c>
    </row>
    <row r="7" spans="1:19" s="277" customFormat="1" ht="30.75" customHeight="1">
      <c r="A7" s="278"/>
      <c r="B7" s="569"/>
      <c r="C7" s="268" t="s">
        <v>254</v>
      </c>
      <c r="D7" s="268" t="s">
        <v>253</v>
      </c>
      <c r="E7" s="268" t="s">
        <v>254</v>
      </c>
      <c r="F7" s="268" t="s">
        <v>253</v>
      </c>
      <c r="G7" s="268" t="s">
        <v>254</v>
      </c>
      <c r="H7" s="268" t="s">
        <v>253</v>
      </c>
      <c r="I7" s="268" t="s">
        <v>254</v>
      </c>
      <c r="J7" s="268" t="s">
        <v>253</v>
      </c>
      <c r="K7" s="268" t="s">
        <v>254</v>
      </c>
      <c r="L7" s="268" t="s">
        <v>253</v>
      </c>
      <c r="M7" s="268" t="s">
        <v>254</v>
      </c>
      <c r="N7" s="268" t="s">
        <v>253</v>
      </c>
      <c r="O7" s="268" t="s">
        <v>254</v>
      </c>
      <c r="P7" s="268" t="s">
        <v>253</v>
      </c>
      <c r="Q7" s="268" t="s">
        <v>254</v>
      </c>
      <c r="R7" s="268" t="s">
        <v>253</v>
      </c>
      <c r="S7" s="567"/>
    </row>
    <row r="8" spans="1:19" s="157" customFormat="1">
      <c r="A8" s="156">
        <v>1</v>
      </c>
      <c r="B8" s="1" t="s">
        <v>94</v>
      </c>
      <c r="C8" s="490">
        <v>231930309.27000001</v>
      </c>
      <c r="D8" s="490"/>
      <c r="E8" s="490">
        <v>0</v>
      </c>
      <c r="F8" s="490"/>
      <c r="G8" s="490">
        <v>0</v>
      </c>
      <c r="H8" s="490"/>
      <c r="I8" s="490">
        <v>0</v>
      </c>
      <c r="J8" s="490"/>
      <c r="K8" s="490">
        <v>0</v>
      </c>
      <c r="L8" s="490"/>
      <c r="M8" s="490">
        <v>179100857.3545</v>
      </c>
      <c r="N8" s="490">
        <v>0</v>
      </c>
      <c r="O8" s="490">
        <v>0</v>
      </c>
      <c r="P8" s="490"/>
      <c r="Q8" s="490">
        <v>0</v>
      </c>
      <c r="R8" s="490"/>
      <c r="S8" s="490">
        <v>179100857.3545</v>
      </c>
    </row>
    <row r="9" spans="1:19" s="157" customFormat="1">
      <c r="A9" s="156">
        <v>2</v>
      </c>
      <c r="B9" s="1" t="s">
        <v>95</v>
      </c>
      <c r="C9" s="490">
        <v>0</v>
      </c>
      <c r="D9" s="490"/>
      <c r="E9" s="490">
        <v>0</v>
      </c>
      <c r="F9" s="490"/>
      <c r="G9" s="490">
        <v>0</v>
      </c>
      <c r="H9" s="490"/>
      <c r="I9" s="490">
        <v>0</v>
      </c>
      <c r="J9" s="490"/>
      <c r="K9" s="490">
        <v>0</v>
      </c>
      <c r="L9" s="490"/>
      <c r="M9" s="490">
        <v>0</v>
      </c>
      <c r="N9" s="490">
        <v>0</v>
      </c>
      <c r="O9" s="490">
        <v>0</v>
      </c>
      <c r="P9" s="490"/>
      <c r="Q9" s="490">
        <v>0</v>
      </c>
      <c r="R9" s="490"/>
      <c r="S9" s="490">
        <v>0</v>
      </c>
    </row>
    <row r="10" spans="1:19" s="157" customFormat="1">
      <c r="A10" s="156">
        <v>3</v>
      </c>
      <c r="B10" s="1" t="s">
        <v>272</v>
      </c>
      <c r="C10" s="490">
        <v>0</v>
      </c>
      <c r="D10" s="490"/>
      <c r="E10" s="490">
        <v>0</v>
      </c>
      <c r="F10" s="490"/>
      <c r="G10" s="490">
        <v>0</v>
      </c>
      <c r="H10" s="490"/>
      <c r="I10" s="490">
        <v>0</v>
      </c>
      <c r="J10" s="490"/>
      <c r="K10" s="490">
        <v>0</v>
      </c>
      <c r="L10" s="490"/>
      <c r="M10" s="490">
        <v>0</v>
      </c>
      <c r="N10" s="490">
        <v>0</v>
      </c>
      <c r="O10" s="490">
        <v>0</v>
      </c>
      <c r="P10" s="490"/>
      <c r="Q10" s="490">
        <v>0</v>
      </c>
      <c r="R10" s="490"/>
      <c r="S10" s="490">
        <v>0</v>
      </c>
    </row>
    <row r="11" spans="1:19" s="157" customFormat="1">
      <c r="A11" s="156">
        <v>4</v>
      </c>
      <c r="B11" s="1" t="s">
        <v>96</v>
      </c>
      <c r="C11" s="490">
        <v>0</v>
      </c>
      <c r="D11" s="490"/>
      <c r="E11" s="490">
        <v>0</v>
      </c>
      <c r="F11" s="490"/>
      <c r="G11" s="490">
        <v>0</v>
      </c>
      <c r="H11" s="490"/>
      <c r="I11" s="490">
        <v>0</v>
      </c>
      <c r="J11" s="490"/>
      <c r="K11" s="490">
        <v>0</v>
      </c>
      <c r="L11" s="490"/>
      <c r="M11" s="490">
        <v>0</v>
      </c>
      <c r="N11" s="490">
        <v>0</v>
      </c>
      <c r="O11" s="490">
        <v>0</v>
      </c>
      <c r="P11" s="490"/>
      <c r="Q11" s="490">
        <v>0</v>
      </c>
      <c r="R11" s="490"/>
      <c r="S11" s="490">
        <v>0</v>
      </c>
    </row>
    <row r="12" spans="1:19" s="157" customFormat="1">
      <c r="A12" s="156">
        <v>5</v>
      </c>
      <c r="B12" s="1" t="s">
        <v>97</v>
      </c>
      <c r="C12" s="490">
        <v>0</v>
      </c>
      <c r="D12" s="490"/>
      <c r="E12" s="490">
        <v>0</v>
      </c>
      <c r="F12" s="490"/>
      <c r="G12" s="490">
        <v>0</v>
      </c>
      <c r="H12" s="490"/>
      <c r="I12" s="490">
        <v>0</v>
      </c>
      <c r="J12" s="490"/>
      <c r="K12" s="490">
        <v>0</v>
      </c>
      <c r="L12" s="490"/>
      <c r="M12" s="490">
        <v>0</v>
      </c>
      <c r="N12" s="490">
        <v>0</v>
      </c>
      <c r="O12" s="490">
        <v>0</v>
      </c>
      <c r="P12" s="490"/>
      <c r="Q12" s="490">
        <v>0</v>
      </c>
      <c r="R12" s="490"/>
      <c r="S12" s="490">
        <v>0</v>
      </c>
    </row>
    <row r="13" spans="1:19" s="157" customFormat="1">
      <c r="A13" s="156">
        <v>6</v>
      </c>
      <c r="B13" s="1" t="s">
        <v>98</v>
      </c>
      <c r="C13" s="490">
        <v>0</v>
      </c>
      <c r="D13" s="490"/>
      <c r="E13" s="490">
        <v>172382820.15979999</v>
      </c>
      <c r="F13" s="490"/>
      <c r="G13" s="490">
        <v>0</v>
      </c>
      <c r="H13" s="490"/>
      <c r="I13" s="490">
        <v>4949420.7592000002</v>
      </c>
      <c r="J13" s="490"/>
      <c r="K13" s="490">
        <v>0</v>
      </c>
      <c r="L13" s="490"/>
      <c r="M13" s="490">
        <v>256157.66680000001</v>
      </c>
      <c r="N13" s="490">
        <v>0</v>
      </c>
      <c r="O13" s="490">
        <v>0</v>
      </c>
      <c r="P13" s="490"/>
      <c r="Q13" s="490">
        <v>0</v>
      </c>
      <c r="R13" s="490"/>
      <c r="S13" s="490">
        <v>37207432.078360006</v>
      </c>
    </row>
    <row r="14" spans="1:19" s="157" customFormat="1">
      <c r="A14" s="156">
        <v>7</v>
      </c>
      <c r="B14" s="1" t="s">
        <v>99</v>
      </c>
      <c r="C14" s="490">
        <v>0</v>
      </c>
      <c r="D14" s="490"/>
      <c r="E14" s="490">
        <v>0</v>
      </c>
      <c r="F14" s="490"/>
      <c r="G14" s="490">
        <v>0</v>
      </c>
      <c r="H14" s="490"/>
      <c r="I14" s="490">
        <v>0</v>
      </c>
      <c r="J14" s="490"/>
      <c r="K14" s="490">
        <v>0</v>
      </c>
      <c r="L14" s="490"/>
      <c r="M14" s="490">
        <v>649794852.29369998</v>
      </c>
      <c r="N14" s="490">
        <v>89400668.3275543</v>
      </c>
      <c r="O14" s="490">
        <v>0</v>
      </c>
      <c r="P14" s="490"/>
      <c r="Q14" s="490">
        <v>0</v>
      </c>
      <c r="R14" s="490"/>
      <c r="S14" s="490">
        <v>739195520.62125432</v>
      </c>
    </row>
    <row r="15" spans="1:19" s="157" customFormat="1">
      <c r="A15" s="156">
        <v>8</v>
      </c>
      <c r="B15" s="1" t="s">
        <v>100</v>
      </c>
      <c r="C15" s="490">
        <v>0</v>
      </c>
      <c r="D15" s="490"/>
      <c r="E15" s="490">
        <v>0</v>
      </c>
      <c r="F15" s="490"/>
      <c r="G15" s="490">
        <v>0</v>
      </c>
      <c r="H15" s="490"/>
      <c r="I15" s="490">
        <v>0</v>
      </c>
      <c r="J15" s="490"/>
      <c r="K15" s="490">
        <v>113210368.10989369</v>
      </c>
      <c r="L15" s="490"/>
      <c r="M15" s="490">
        <v>0</v>
      </c>
      <c r="N15" s="490">
        <v>1212259.8027999988</v>
      </c>
      <c r="O15" s="490">
        <v>0</v>
      </c>
      <c r="P15" s="490"/>
      <c r="Q15" s="490">
        <v>0</v>
      </c>
      <c r="R15" s="490"/>
      <c r="S15" s="490">
        <v>86120035.885220274</v>
      </c>
    </row>
    <row r="16" spans="1:19" s="157" customFormat="1">
      <c r="A16" s="156">
        <v>9</v>
      </c>
      <c r="B16" s="1" t="s">
        <v>101</v>
      </c>
      <c r="C16" s="490">
        <v>0</v>
      </c>
      <c r="D16" s="490"/>
      <c r="E16" s="490">
        <v>0</v>
      </c>
      <c r="F16" s="490"/>
      <c r="G16" s="490">
        <v>40412413.382619098</v>
      </c>
      <c r="H16" s="490"/>
      <c r="I16" s="490">
        <v>1114291.6811323999</v>
      </c>
      <c r="J16" s="490"/>
      <c r="K16" s="490">
        <v>0</v>
      </c>
      <c r="L16" s="490"/>
      <c r="M16" s="490">
        <v>19254.3838</v>
      </c>
      <c r="N16" s="490">
        <v>0</v>
      </c>
      <c r="O16" s="490">
        <v>0</v>
      </c>
      <c r="P16" s="490"/>
      <c r="Q16" s="490">
        <v>0</v>
      </c>
      <c r="R16" s="490"/>
      <c r="S16" s="490">
        <v>14720744.908282883</v>
      </c>
    </row>
    <row r="17" spans="1:19" s="157" customFormat="1">
      <c r="A17" s="156">
        <v>10</v>
      </c>
      <c r="B17" s="1" t="s">
        <v>102</v>
      </c>
      <c r="C17" s="490">
        <v>0</v>
      </c>
      <c r="D17" s="490"/>
      <c r="E17" s="490">
        <v>0</v>
      </c>
      <c r="F17" s="490"/>
      <c r="G17" s="490">
        <v>0</v>
      </c>
      <c r="H17" s="490"/>
      <c r="I17" s="490">
        <v>0</v>
      </c>
      <c r="J17" s="490"/>
      <c r="K17" s="490">
        <v>0</v>
      </c>
      <c r="L17" s="490"/>
      <c r="M17" s="490">
        <v>17238551.872012999</v>
      </c>
      <c r="N17" s="490">
        <v>0</v>
      </c>
      <c r="O17" s="490">
        <v>8571148.0882885009</v>
      </c>
      <c r="P17" s="490"/>
      <c r="Q17" s="490">
        <v>0</v>
      </c>
      <c r="R17" s="490"/>
      <c r="S17" s="490">
        <v>30095274.00444575</v>
      </c>
    </row>
    <row r="18" spans="1:19" s="157" customFormat="1">
      <c r="A18" s="156">
        <v>11</v>
      </c>
      <c r="B18" s="1" t="s">
        <v>103</v>
      </c>
      <c r="C18" s="490">
        <v>0</v>
      </c>
      <c r="D18" s="490"/>
      <c r="E18" s="490">
        <v>0</v>
      </c>
      <c r="F18" s="490"/>
      <c r="G18" s="490">
        <v>0</v>
      </c>
      <c r="H18" s="490"/>
      <c r="I18" s="490">
        <v>0</v>
      </c>
      <c r="J18" s="490"/>
      <c r="K18" s="490">
        <v>0</v>
      </c>
      <c r="L18" s="490"/>
      <c r="M18" s="490">
        <v>27531986.756847098</v>
      </c>
      <c r="N18" s="490">
        <v>599783.87870000023</v>
      </c>
      <c r="O18" s="490">
        <v>7175913.7567255003</v>
      </c>
      <c r="P18" s="490"/>
      <c r="Q18" s="490">
        <v>4426330.1469999999</v>
      </c>
      <c r="R18" s="490"/>
      <c r="S18" s="490">
        <v>49961466.638135351</v>
      </c>
    </row>
    <row r="19" spans="1:19" s="157" customFormat="1">
      <c r="A19" s="156">
        <v>12</v>
      </c>
      <c r="B19" s="1" t="s">
        <v>104</v>
      </c>
      <c r="C19" s="490">
        <v>0</v>
      </c>
      <c r="D19" s="490"/>
      <c r="E19" s="490">
        <v>0</v>
      </c>
      <c r="F19" s="490"/>
      <c r="G19" s="490">
        <v>0</v>
      </c>
      <c r="H19" s="490"/>
      <c r="I19" s="490">
        <v>0</v>
      </c>
      <c r="J19" s="490"/>
      <c r="K19" s="490">
        <v>0</v>
      </c>
      <c r="L19" s="490"/>
      <c r="M19" s="490">
        <v>22226104.362</v>
      </c>
      <c r="N19" s="490">
        <v>14181042.371086638</v>
      </c>
      <c r="O19" s="490">
        <v>0</v>
      </c>
      <c r="P19" s="490"/>
      <c r="Q19" s="490">
        <v>0</v>
      </c>
      <c r="R19" s="490"/>
      <c r="S19" s="490">
        <v>36407146.733086638</v>
      </c>
    </row>
    <row r="20" spans="1:19" s="157" customFormat="1">
      <c r="A20" s="156">
        <v>13</v>
      </c>
      <c r="B20" s="1" t="s">
        <v>250</v>
      </c>
      <c r="C20" s="490">
        <v>0</v>
      </c>
      <c r="D20" s="490"/>
      <c r="E20" s="490">
        <v>0</v>
      </c>
      <c r="F20" s="490"/>
      <c r="G20" s="490">
        <v>0</v>
      </c>
      <c r="H20" s="490"/>
      <c r="I20" s="490">
        <v>0</v>
      </c>
      <c r="J20" s="490"/>
      <c r="K20" s="490">
        <v>0</v>
      </c>
      <c r="L20" s="490"/>
      <c r="M20" s="490">
        <v>0</v>
      </c>
      <c r="N20" s="490">
        <v>0</v>
      </c>
      <c r="O20" s="490">
        <v>0</v>
      </c>
      <c r="P20" s="490"/>
      <c r="Q20" s="490">
        <v>0</v>
      </c>
      <c r="R20" s="490"/>
      <c r="S20" s="490">
        <v>0</v>
      </c>
    </row>
    <row r="21" spans="1:19" s="157" customFormat="1">
      <c r="A21" s="156">
        <v>14</v>
      </c>
      <c r="B21" s="1" t="s">
        <v>106</v>
      </c>
      <c r="C21" s="490">
        <v>37125044.588699996</v>
      </c>
      <c r="D21" s="490"/>
      <c r="E21" s="490">
        <v>0</v>
      </c>
      <c r="F21" s="490"/>
      <c r="G21" s="490">
        <v>0</v>
      </c>
      <c r="H21" s="490"/>
      <c r="I21" s="490">
        <v>0</v>
      </c>
      <c r="J21" s="490"/>
      <c r="K21" s="490">
        <v>0</v>
      </c>
      <c r="L21" s="490"/>
      <c r="M21" s="490">
        <v>142854908.3457444</v>
      </c>
      <c r="N21" s="490">
        <v>7483663.8350999951</v>
      </c>
      <c r="O21" s="490">
        <v>0</v>
      </c>
      <c r="P21" s="490"/>
      <c r="Q21" s="490">
        <v>9300000</v>
      </c>
      <c r="R21" s="490"/>
      <c r="S21" s="490">
        <v>173588572.1808444</v>
      </c>
    </row>
    <row r="22" spans="1:19" ht="13.5" thickBot="1">
      <c r="A22" s="158"/>
      <c r="B22" s="159" t="s">
        <v>107</v>
      </c>
      <c r="C22" s="491">
        <v>269055353.85870004</v>
      </c>
      <c r="D22" s="491">
        <v>0</v>
      </c>
      <c r="E22" s="491">
        <v>172382820.15979999</v>
      </c>
      <c r="F22" s="491">
        <v>0</v>
      </c>
      <c r="G22" s="491">
        <v>40412413.382619098</v>
      </c>
      <c r="H22" s="491">
        <v>0</v>
      </c>
      <c r="I22" s="491">
        <v>6063712.4403323997</v>
      </c>
      <c r="J22" s="491">
        <v>0</v>
      </c>
      <c r="K22" s="491">
        <v>113210368.10989369</v>
      </c>
      <c r="L22" s="491">
        <v>0</v>
      </c>
      <c r="M22" s="491">
        <v>1039022673.0354044</v>
      </c>
      <c r="N22" s="491">
        <v>112877418.21524094</v>
      </c>
      <c r="O22" s="491">
        <v>15747061.845014002</v>
      </c>
      <c r="P22" s="491">
        <v>0</v>
      </c>
      <c r="Q22" s="491">
        <v>13726330.147</v>
      </c>
      <c r="R22" s="491">
        <v>0</v>
      </c>
      <c r="S22" s="491">
        <v>1346397050.4041295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16" activePane="bottomRight" state="frozen"/>
      <selection activeCell="B9" sqref="B9"/>
      <selection pane="topRight" activeCell="B9" sqref="B9"/>
      <selection pane="bottomLeft" activeCell="B9" sqref="B9"/>
      <selection pane="bottomRight" activeCell="V25" sqref="V25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1"/>
  </cols>
  <sheetData>
    <row r="1" spans="1:22">
      <c r="A1" s="2" t="s">
        <v>30</v>
      </c>
      <c r="B1" s="4" t="str">
        <f>'Info '!C2</f>
        <v>JSC "BasisBank"</v>
      </c>
    </row>
    <row r="2" spans="1:22">
      <c r="A2" s="2" t="s">
        <v>31</v>
      </c>
      <c r="B2" s="506">
        <v>43830</v>
      </c>
    </row>
    <row r="4" spans="1:22" ht="13.5" thickBot="1">
      <c r="A4" s="4" t="s">
        <v>369</v>
      </c>
      <c r="B4" s="160" t="s">
        <v>93</v>
      </c>
      <c r="V4" s="53" t="s">
        <v>73</v>
      </c>
    </row>
    <row r="5" spans="1:22" ht="12.75" customHeight="1">
      <c r="A5" s="161"/>
      <c r="B5" s="162"/>
      <c r="C5" s="570" t="s">
        <v>280</v>
      </c>
      <c r="D5" s="571"/>
      <c r="E5" s="571"/>
      <c r="F5" s="571"/>
      <c r="G5" s="571"/>
      <c r="H5" s="571"/>
      <c r="I5" s="571"/>
      <c r="J5" s="571"/>
      <c r="K5" s="571"/>
      <c r="L5" s="572"/>
      <c r="M5" s="573" t="s">
        <v>281</v>
      </c>
      <c r="N5" s="574"/>
      <c r="O5" s="574"/>
      <c r="P5" s="574"/>
      <c r="Q5" s="574"/>
      <c r="R5" s="574"/>
      <c r="S5" s="575"/>
      <c r="T5" s="578" t="s">
        <v>367</v>
      </c>
      <c r="U5" s="578" t="s">
        <v>368</v>
      </c>
      <c r="V5" s="576" t="s">
        <v>119</v>
      </c>
    </row>
    <row r="6" spans="1:22" s="102" customFormat="1" ht="102">
      <c r="A6" s="99"/>
      <c r="B6" s="163"/>
      <c r="C6" s="164" t="s">
        <v>108</v>
      </c>
      <c r="D6" s="244" t="s">
        <v>109</v>
      </c>
      <c r="E6" s="186" t="s">
        <v>283</v>
      </c>
      <c r="F6" s="186" t="s">
        <v>284</v>
      </c>
      <c r="G6" s="244" t="s">
        <v>287</v>
      </c>
      <c r="H6" s="244" t="s">
        <v>282</v>
      </c>
      <c r="I6" s="244" t="s">
        <v>110</v>
      </c>
      <c r="J6" s="244" t="s">
        <v>111</v>
      </c>
      <c r="K6" s="165" t="s">
        <v>112</v>
      </c>
      <c r="L6" s="166" t="s">
        <v>113</v>
      </c>
      <c r="M6" s="164" t="s">
        <v>285</v>
      </c>
      <c r="N6" s="165" t="s">
        <v>114</v>
      </c>
      <c r="O6" s="165" t="s">
        <v>115</v>
      </c>
      <c r="P6" s="165" t="s">
        <v>116</v>
      </c>
      <c r="Q6" s="165" t="s">
        <v>117</v>
      </c>
      <c r="R6" s="165" t="s">
        <v>118</v>
      </c>
      <c r="S6" s="270" t="s">
        <v>286</v>
      </c>
      <c r="T6" s="579"/>
      <c r="U6" s="579"/>
      <c r="V6" s="577"/>
    </row>
    <row r="7" spans="1:22" s="157" customFormat="1">
      <c r="A7" s="167">
        <v>1</v>
      </c>
      <c r="B7" s="1" t="s">
        <v>94</v>
      </c>
      <c r="C7" s="492"/>
      <c r="D7" s="493">
        <v>0</v>
      </c>
      <c r="E7" s="493"/>
      <c r="F7" s="493"/>
      <c r="G7" s="493"/>
      <c r="H7" s="493"/>
      <c r="I7" s="493"/>
      <c r="J7" s="493"/>
      <c r="K7" s="493"/>
      <c r="L7" s="494"/>
      <c r="M7" s="492"/>
      <c r="N7" s="493"/>
      <c r="O7" s="493"/>
      <c r="P7" s="493"/>
      <c r="Q7" s="493"/>
      <c r="R7" s="493"/>
      <c r="S7" s="494"/>
      <c r="T7" s="495">
        <v>0</v>
      </c>
      <c r="U7" s="496"/>
      <c r="V7" s="497">
        <f>SUM(C7:S7)</f>
        <v>0</v>
      </c>
    </row>
    <row r="8" spans="1:22" s="157" customFormat="1">
      <c r="A8" s="167">
        <v>2</v>
      </c>
      <c r="B8" s="1" t="s">
        <v>95</v>
      </c>
      <c r="C8" s="492"/>
      <c r="D8" s="493">
        <v>0</v>
      </c>
      <c r="E8" s="493"/>
      <c r="F8" s="493"/>
      <c r="G8" s="493"/>
      <c r="H8" s="493"/>
      <c r="I8" s="493"/>
      <c r="J8" s="493"/>
      <c r="K8" s="493"/>
      <c r="L8" s="494"/>
      <c r="M8" s="492"/>
      <c r="N8" s="493"/>
      <c r="O8" s="493"/>
      <c r="P8" s="493"/>
      <c r="Q8" s="493"/>
      <c r="R8" s="493"/>
      <c r="S8" s="494"/>
      <c r="T8" s="496">
        <v>0</v>
      </c>
      <c r="U8" s="496"/>
      <c r="V8" s="497">
        <f t="shared" ref="V8:V20" si="0">SUM(C8:S8)</f>
        <v>0</v>
      </c>
    </row>
    <row r="9" spans="1:22" s="157" customFormat="1">
      <c r="A9" s="167">
        <v>3</v>
      </c>
      <c r="B9" s="1" t="s">
        <v>273</v>
      </c>
      <c r="C9" s="492"/>
      <c r="D9" s="493">
        <v>0</v>
      </c>
      <c r="E9" s="493"/>
      <c r="F9" s="493"/>
      <c r="G9" s="493"/>
      <c r="H9" s="493"/>
      <c r="I9" s="493"/>
      <c r="J9" s="493"/>
      <c r="K9" s="493"/>
      <c r="L9" s="494"/>
      <c r="M9" s="492"/>
      <c r="N9" s="493"/>
      <c r="O9" s="493"/>
      <c r="P9" s="493"/>
      <c r="Q9" s="493"/>
      <c r="R9" s="493"/>
      <c r="S9" s="494"/>
      <c r="T9" s="496">
        <v>0</v>
      </c>
      <c r="U9" s="496"/>
      <c r="V9" s="497">
        <f>SUM(C9:S9)</f>
        <v>0</v>
      </c>
    </row>
    <row r="10" spans="1:22" s="157" customFormat="1">
      <c r="A10" s="167">
        <v>4</v>
      </c>
      <c r="B10" s="1" t="s">
        <v>96</v>
      </c>
      <c r="C10" s="492"/>
      <c r="D10" s="493">
        <v>0</v>
      </c>
      <c r="E10" s="493"/>
      <c r="F10" s="493"/>
      <c r="G10" s="493"/>
      <c r="H10" s="493"/>
      <c r="I10" s="493"/>
      <c r="J10" s="493"/>
      <c r="K10" s="493"/>
      <c r="L10" s="494"/>
      <c r="M10" s="492"/>
      <c r="N10" s="493"/>
      <c r="O10" s="493"/>
      <c r="P10" s="493"/>
      <c r="Q10" s="493"/>
      <c r="R10" s="493"/>
      <c r="S10" s="494"/>
      <c r="T10" s="496">
        <v>0</v>
      </c>
      <c r="U10" s="496"/>
      <c r="V10" s="497">
        <f t="shared" si="0"/>
        <v>0</v>
      </c>
    </row>
    <row r="11" spans="1:22" s="157" customFormat="1">
      <c r="A11" s="167">
        <v>5</v>
      </c>
      <c r="B11" s="1" t="s">
        <v>97</v>
      </c>
      <c r="C11" s="492"/>
      <c r="D11" s="493">
        <v>0</v>
      </c>
      <c r="E11" s="493"/>
      <c r="F11" s="493"/>
      <c r="G11" s="493"/>
      <c r="H11" s="493"/>
      <c r="I11" s="493"/>
      <c r="J11" s="493"/>
      <c r="K11" s="493"/>
      <c r="L11" s="494"/>
      <c r="M11" s="492"/>
      <c r="N11" s="493"/>
      <c r="O11" s="493"/>
      <c r="P11" s="493"/>
      <c r="Q11" s="493"/>
      <c r="R11" s="493"/>
      <c r="S11" s="494"/>
      <c r="T11" s="496">
        <v>0</v>
      </c>
      <c r="U11" s="496"/>
      <c r="V11" s="497">
        <f t="shared" si="0"/>
        <v>0</v>
      </c>
    </row>
    <row r="12" spans="1:22" s="157" customFormat="1">
      <c r="A12" s="167">
        <v>6</v>
      </c>
      <c r="B12" s="1" t="s">
        <v>98</v>
      </c>
      <c r="C12" s="492"/>
      <c r="D12" s="493">
        <v>0</v>
      </c>
      <c r="E12" s="493"/>
      <c r="F12" s="493"/>
      <c r="G12" s="493"/>
      <c r="H12" s="493"/>
      <c r="I12" s="493"/>
      <c r="J12" s="493"/>
      <c r="K12" s="493"/>
      <c r="L12" s="494"/>
      <c r="M12" s="492"/>
      <c r="N12" s="493"/>
      <c r="O12" s="493"/>
      <c r="P12" s="493"/>
      <c r="Q12" s="493"/>
      <c r="R12" s="493"/>
      <c r="S12" s="494"/>
      <c r="T12" s="496">
        <v>0</v>
      </c>
      <c r="U12" s="496"/>
      <c r="V12" s="497">
        <f t="shared" si="0"/>
        <v>0</v>
      </c>
    </row>
    <row r="13" spans="1:22" s="157" customFormat="1">
      <c r="A13" s="167">
        <v>7</v>
      </c>
      <c r="B13" s="1" t="s">
        <v>99</v>
      </c>
      <c r="C13" s="492"/>
      <c r="D13" s="493">
        <v>85648465.270396084</v>
      </c>
      <c r="E13" s="493"/>
      <c r="F13" s="493"/>
      <c r="G13" s="493"/>
      <c r="H13" s="493"/>
      <c r="I13" s="493"/>
      <c r="J13" s="493"/>
      <c r="K13" s="493"/>
      <c r="L13" s="494"/>
      <c r="M13" s="492"/>
      <c r="N13" s="493"/>
      <c r="O13" s="493"/>
      <c r="P13" s="493"/>
      <c r="Q13" s="493"/>
      <c r="R13" s="493"/>
      <c r="S13" s="494"/>
      <c r="T13" s="496">
        <v>69503549.387005895</v>
      </c>
      <c r="U13" s="496">
        <v>16144915.883390194</v>
      </c>
      <c r="V13" s="497">
        <f t="shared" si="0"/>
        <v>85648465.270396084</v>
      </c>
    </row>
    <row r="14" spans="1:22" s="157" customFormat="1">
      <c r="A14" s="167">
        <v>8</v>
      </c>
      <c r="B14" s="1" t="s">
        <v>100</v>
      </c>
      <c r="C14" s="492"/>
      <c r="D14" s="493">
        <v>580671.19295669999</v>
      </c>
      <c r="E14" s="493"/>
      <c r="F14" s="493"/>
      <c r="G14" s="493"/>
      <c r="H14" s="493"/>
      <c r="I14" s="493"/>
      <c r="J14" s="493"/>
      <c r="K14" s="493"/>
      <c r="L14" s="494"/>
      <c r="M14" s="492"/>
      <c r="N14" s="493"/>
      <c r="O14" s="493"/>
      <c r="P14" s="493"/>
      <c r="Q14" s="493"/>
      <c r="R14" s="493"/>
      <c r="S14" s="494"/>
      <c r="T14" s="496">
        <v>433143.2592421</v>
      </c>
      <c r="U14" s="496">
        <v>147527.93371459999</v>
      </c>
      <c r="V14" s="497">
        <f t="shared" si="0"/>
        <v>580671.19295669999</v>
      </c>
    </row>
    <row r="15" spans="1:22" s="157" customFormat="1">
      <c r="A15" s="167">
        <v>9</v>
      </c>
      <c r="B15" s="1" t="s">
        <v>101</v>
      </c>
      <c r="C15" s="492"/>
      <c r="D15" s="493">
        <v>0</v>
      </c>
      <c r="E15" s="493"/>
      <c r="F15" s="493"/>
      <c r="G15" s="493"/>
      <c r="H15" s="493"/>
      <c r="I15" s="493"/>
      <c r="J15" s="493"/>
      <c r="K15" s="493"/>
      <c r="L15" s="494"/>
      <c r="M15" s="492"/>
      <c r="N15" s="493"/>
      <c r="O15" s="493"/>
      <c r="P15" s="493"/>
      <c r="Q15" s="493"/>
      <c r="R15" s="493"/>
      <c r="S15" s="494"/>
      <c r="T15" s="496">
        <v>0</v>
      </c>
      <c r="U15" s="496">
        <v>0</v>
      </c>
      <c r="V15" s="497">
        <f t="shared" si="0"/>
        <v>0</v>
      </c>
    </row>
    <row r="16" spans="1:22" s="157" customFormat="1">
      <c r="A16" s="167">
        <v>10</v>
      </c>
      <c r="B16" s="1" t="s">
        <v>102</v>
      </c>
      <c r="C16" s="492"/>
      <c r="D16" s="493">
        <v>0</v>
      </c>
      <c r="E16" s="493"/>
      <c r="F16" s="493"/>
      <c r="G16" s="493"/>
      <c r="H16" s="493"/>
      <c r="I16" s="493"/>
      <c r="J16" s="493"/>
      <c r="K16" s="493"/>
      <c r="L16" s="494"/>
      <c r="M16" s="492"/>
      <c r="N16" s="493"/>
      <c r="O16" s="493"/>
      <c r="P16" s="493"/>
      <c r="Q16" s="493"/>
      <c r="R16" s="493"/>
      <c r="S16" s="494"/>
      <c r="T16" s="496">
        <v>0</v>
      </c>
      <c r="U16" s="496"/>
      <c r="V16" s="497">
        <f t="shared" si="0"/>
        <v>0</v>
      </c>
    </row>
    <row r="17" spans="1:22" s="157" customFormat="1">
      <c r="A17" s="167">
        <v>11</v>
      </c>
      <c r="B17" s="1" t="s">
        <v>103</v>
      </c>
      <c r="C17" s="492"/>
      <c r="D17" s="493">
        <v>1850976.4063167002</v>
      </c>
      <c r="E17" s="493"/>
      <c r="F17" s="493"/>
      <c r="G17" s="493"/>
      <c r="H17" s="493"/>
      <c r="I17" s="493"/>
      <c r="J17" s="493"/>
      <c r="K17" s="493"/>
      <c r="L17" s="494"/>
      <c r="M17" s="492"/>
      <c r="N17" s="493"/>
      <c r="O17" s="493"/>
      <c r="P17" s="493"/>
      <c r="Q17" s="493"/>
      <c r="R17" s="493"/>
      <c r="S17" s="494"/>
      <c r="T17" s="496">
        <v>1842373.3063167001</v>
      </c>
      <c r="U17" s="496">
        <v>8603.1</v>
      </c>
      <c r="V17" s="497">
        <f t="shared" si="0"/>
        <v>1850976.4063167002</v>
      </c>
    </row>
    <row r="18" spans="1:22" s="157" customFormat="1">
      <c r="A18" s="167">
        <v>12</v>
      </c>
      <c r="B18" s="1" t="s">
        <v>104</v>
      </c>
      <c r="C18" s="492"/>
      <c r="D18" s="493">
        <v>9159115.2140583992</v>
      </c>
      <c r="E18" s="493"/>
      <c r="F18" s="493"/>
      <c r="G18" s="493"/>
      <c r="H18" s="493"/>
      <c r="I18" s="493"/>
      <c r="J18" s="493"/>
      <c r="K18" s="493"/>
      <c r="L18" s="494"/>
      <c r="M18" s="492"/>
      <c r="N18" s="493"/>
      <c r="O18" s="493"/>
      <c r="P18" s="493"/>
      <c r="Q18" s="493"/>
      <c r="R18" s="493"/>
      <c r="S18" s="494"/>
      <c r="T18" s="496">
        <v>6519032.2322087996</v>
      </c>
      <c r="U18" s="496">
        <v>2640082.9818496001</v>
      </c>
      <c r="V18" s="497">
        <f t="shared" si="0"/>
        <v>9159115.2140583992</v>
      </c>
    </row>
    <row r="19" spans="1:22" s="157" customFormat="1">
      <c r="A19" s="167">
        <v>13</v>
      </c>
      <c r="B19" s="1" t="s">
        <v>105</v>
      </c>
      <c r="C19" s="492"/>
      <c r="D19" s="493">
        <v>0</v>
      </c>
      <c r="E19" s="493"/>
      <c r="F19" s="493"/>
      <c r="G19" s="493"/>
      <c r="H19" s="493"/>
      <c r="I19" s="493"/>
      <c r="J19" s="493"/>
      <c r="K19" s="493"/>
      <c r="L19" s="494"/>
      <c r="M19" s="492"/>
      <c r="N19" s="493"/>
      <c r="O19" s="493"/>
      <c r="P19" s="493"/>
      <c r="Q19" s="493"/>
      <c r="R19" s="493"/>
      <c r="S19" s="494"/>
      <c r="T19" s="496">
        <v>0</v>
      </c>
      <c r="U19" s="496"/>
      <c r="V19" s="497">
        <f t="shared" si="0"/>
        <v>0</v>
      </c>
    </row>
    <row r="20" spans="1:22" s="157" customFormat="1">
      <c r="A20" s="167">
        <v>14</v>
      </c>
      <c r="B20" s="1" t="s">
        <v>106</v>
      </c>
      <c r="C20" s="492"/>
      <c r="D20" s="493">
        <v>4579861.2205392001</v>
      </c>
      <c r="E20" s="493"/>
      <c r="F20" s="493"/>
      <c r="G20" s="493"/>
      <c r="H20" s="493"/>
      <c r="I20" s="493"/>
      <c r="J20" s="493"/>
      <c r="K20" s="493"/>
      <c r="L20" s="494"/>
      <c r="M20" s="492"/>
      <c r="N20" s="493"/>
      <c r="O20" s="493"/>
      <c r="P20" s="493"/>
      <c r="Q20" s="493"/>
      <c r="R20" s="493"/>
      <c r="S20" s="494"/>
      <c r="T20" s="496">
        <v>3834454.9568606</v>
      </c>
      <c r="U20" s="496">
        <v>745406.26367859996</v>
      </c>
      <c r="V20" s="497">
        <f t="shared" si="0"/>
        <v>4579861.2205392001</v>
      </c>
    </row>
    <row r="21" spans="1:22" ht="13.5" thickBot="1">
      <c r="A21" s="158"/>
      <c r="B21" s="169" t="s">
        <v>107</v>
      </c>
      <c r="C21" s="498">
        <f>SUM(C7:C20)</f>
        <v>0</v>
      </c>
      <c r="D21" s="287">
        <f t="shared" ref="D21:V21" si="1">SUM(D7:D20)</f>
        <v>101819089.30426708</v>
      </c>
      <c r="E21" s="287">
        <f t="shared" si="1"/>
        <v>0</v>
      </c>
      <c r="F21" s="287">
        <f t="shared" si="1"/>
        <v>0</v>
      </c>
      <c r="G21" s="287">
        <f t="shared" si="1"/>
        <v>0</v>
      </c>
      <c r="H21" s="287">
        <f t="shared" si="1"/>
        <v>0</v>
      </c>
      <c r="I21" s="287">
        <f t="shared" si="1"/>
        <v>0</v>
      </c>
      <c r="J21" s="287">
        <f t="shared" si="1"/>
        <v>0</v>
      </c>
      <c r="K21" s="287">
        <f t="shared" si="1"/>
        <v>0</v>
      </c>
      <c r="L21" s="499">
        <f t="shared" si="1"/>
        <v>0</v>
      </c>
      <c r="M21" s="498">
        <f t="shared" si="1"/>
        <v>0</v>
      </c>
      <c r="N21" s="287">
        <f t="shared" si="1"/>
        <v>0</v>
      </c>
      <c r="O21" s="287">
        <f t="shared" si="1"/>
        <v>0</v>
      </c>
      <c r="P21" s="287">
        <f t="shared" si="1"/>
        <v>0</v>
      </c>
      <c r="Q21" s="287">
        <f t="shared" si="1"/>
        <v>0</v>
      </c>
      <c r="R21" s="287">
        <f t="shared" si="1"/>
        <v>0</v>
      </c>
      <c r="S21" s="499">
        <f t="shared" si="1"/>
        <v>0</v>
      </c>
      <c r="T21" s="499">
        <f>SUM(T7:T20)</f>
        <v>82132553.141634107</v>
      </c>
      <c r="U21" s="499">
        <f t="shared" si="1"/>
        <v>19686536.162632994</v>
      </c>
      <c r="V21" s="500">
        <f t="shared" si="1"/>
        <v>101819089.30426708</v>
      </c>
    </row>
    <row r="24" spans="1:22">
      <c r="A24" s="7"/>
      <c r="B24" s="7"/>
      <c r="C24" s="76"/>
      <c r="D24" s="76"/>
      <c r="E24" s="76"/>
    </row>
    <row r="25" spans="1:22">
      <c r="A25" s="170"/>
      <c r="B25" s="170"/>
      <c r="C25" s="7"/>
      <c r="D25" s="76"/>
      <c r="E25" s="76"/>
    </row>
    <row r="26" spans="1:22">
      <c r="A26" s="170"/>
      <c r="B26" s="77"/>
      <c r="C26" s="7"/>
      <c r="D26" s="76"/>
      <c r="E26" s="76"/>
    </row>
    <row r="27" spans="1:22">
      <c r="A27" s="170"/>
      <c r="B27" s="170"/>
      <c r="C27" s="7"/>
      <c r="D27" s="76"/>
      <c r="E27" s="76"/>
    </row>
    <row r="28" spans="1:22">
      <c r="A28" s="170"/>
      <c r="B28" s="77"/>
      <c r="C28" s="7"/>
      <c r="D28" s="76"/>
      <c r="E28" s="7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17" activePane="bottomRight" state="frozen"/>
      <selection activeCell="B9" sqref="B9"/>
      <selection pane="topRight" activeCell="B9" sqref="B9"/>
      <selection pane="bottomLeft" activeCell="B9" sqref="B9"/>
      <selection pane="bottomRight" activeCell="G22" sqref="C8:G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9" customWidth="1"/>
    <col min="4" max="4" width="14.85546875" style="279" bestFit="1" customWidth="1"/>
    <col min="5" max="5" width="17.7109375" style="279" customWidth="1"/>
    <col min="6" max="6" width="15.85546875" style="279" customWidth="1"/>
    <col min="7" max="7" width="17.42578125" style="279" customWidth="1"/>
    <col min="8" max="8" width="15.28515625" style="279" customWidth="1"/>
    <col min="9" max="16384" width="9.140625" style="51"/>
  </cols>
  <sheetData>
    <row r="1" spans="1:9">
      <c r="A1" s="2" t="s">
        <v>30</v>
      </c>
      <c r="B1" s="4" t="str">
        <f>'Info '!C2</f>
        <v>JSC "BasisBank"</v>
      </c>
    </row>
    <row r="2" spans="1:9">
      <c r="A2" s="2" t="s">
        <v>31</v>
      </c>
      <c r="B2" s="506">
        <v>43830</v>
      </c>
    </row>
    <row r="4" spans="1:9" ht="13.5" thickBot="1">
      <c r="A4" s="2" t="s">
        <v>256</v>
      </c>
      <c r="B4" s="160" t="s">
        <v>379</v>
      </c>
    </row>
    <row r="5" spans="1:9">
      <c r="A5" s="161"/>
      <c r="B5" s="171"/>
      <c r="C5" s="280" t="s">
        <v>0</v>
      </c>
      <c r="D5" s="280" t="s">
        <v>1</v>
      </c>
      <c r="E5" s="280" t="s">
        <v>2</v>
      </c>
      <c r="F5" s="280" t="s">
        <v>3</v>
      </c>
      <c r="G5" s="281" t="s">
        <v>4</v>
      </c>
      <c r="H5" s="282" t="s">
        <v>5</v>
      </c>
      <c r="I5" s="172"/>
    </row>
    <row r="6" spans="1:9" s="172" customFormat="1" ht="12.75" customHeight="1">
      <c r="A6" s="173"/>
      <c r="B6" s="582" t="s">
        <v>255</v>
      </c>
      <c r="C6" s="584" t="s">
        <v>371</v>
      </c>
      <c r="D6" s="586" t="s">
        <v>370</v>
      </c>
      <c r="E6" s="587"/>
      <c r="F6" s="584" t="s">
        <v>375</v>
      </c>
      <c r="G6" s="584" t="s">
        <v>376</v>
      </c>
      <c r="H6" s="580" t="s">
        <v>374</v>
      </c>
    </row>
    <row r="7" spans="1:9" ht="38.25">
      <c r="A7" s="175"/>
      <c r="B7" s="583"/>
      <c r="C7" s="585"/>
      <c r="D7" s="283" t="s">
        <v>373</v>
      </c>
      <c r="E7" s="283" t="s">
        <v>372</v>
      </c>
      <c r="F7" s="585"/>
      <c r="G7" s="585"/>
      <c r="H7" s="581"/>
      <c r="I7" s="172"/>
    </row>
    <row r="8" spans="1:9">
      <c r="A8" s="173">
        <v>1</v>
      </c>
      <c r="B8" s="1" t="s">
        <v>94</v>
      </c>
      <c r="C8" s="284">
        <v>411031166.62450004</v>
      </c>
      <c r="D8" s="285"/>
      <c r="E8" s="284"/>
      <c r="F8" s="284">
        <v>179100857.3545</v>
      </c>
      <c r="G8" s="286">
        <v>179100857.3545</v>
      </c>
      <c r="H8" s="288">
        <v>0.43573546703361948</v>
      </c>
    </row>
    <row r="9" spans="1:9" ht="15" customHeight="1">
      <c r="A9" s="173">
        <v>2</v>
      </c>
      <c r="B9" s="1" t="s">
        <v>95</v>
      </c>
      <c r="C9" s="284">
        <v>0</v>
      </c>
      <c r="D9" s="285"/>
      <c r="E9" s="284"/>
      <c r="F9" s="284">
        <v>0</v>
      </c>
      <c r="G9" s="286">
        <v>0</v>
      </c>
      <c r="H9" s="288" t="e">
        <v>#DIV/0!</v>
      </c>
    </row>
    <row r="10" spans="1:9">
      <c r="A10" s="173">
        <v>3</v>
      </c>
      <c r="B10" s="1" t="s">
        <v>273</v>
      </c>
      <c r="C10" s="284">
        <v>0</v>
      </c>
      <c r="D10" s="285">
        <v>0</v>
      </c>
      <c r="E10" s="284">
        <v>0</v>
      </c>
      <c r="F10" s="284">
        <v>0</v>
      </c>
      <c r="G10" s="286">
        <v>0</v>
      </c>
      <c r="H10" s="288" t="e">
        <v>#DIV/0!</v>
      </c>
    </row>
    <row r="11" spans="1:9">
      <c r="A11" s="173">
        <v>4</v>
      </c>
      <c r="B11" s="1" t="s">
        <v>96</v>
      </c>
      <c r="C11" s="284">
        <v>0</v>
      </c>
      <c r="D11" s="285"/>
      <c r="E11" s="284"/>
      <c r="F11" s="284">
        <v>0</v>
      </c>
      <c r="G11" s="286">
        <v>0</v>
      </c>
      <c r="H11" s="288" t="e">
        <v>#DIV/0!</v>
      </c>
    </row>
    <row r="12" spans="1:9">
      <c r="A12" s="173">
        <v>5</v>
      </c>
      <c r="B12" s="1" t="s">
        <v>97</v>
      </c>
      <c r="C12" s="284">
        <v>0</v>
      </c>
      <c r="D12" s="285"/>
      <c r="E12" s="284"/>
      <c r="F12" s="284">
        <v>0</v>
      </c>
      <c r="G12" s="286">
        <v>0</v>
      </c>
      <c r="H12" s="288" t="e">
        <v>#DIV/0!</v>
      </c>
    </row>
    <row r="13" spans="1:9">
      <c r="A13" s="173">
        <v>6</v>
      </c>
      <c r="B13" s="1" t="s">
        <v>98</v>
      </c>
      <c r="C13" s="284">
        <v>177588398.58579999</v>
      </c>
      <c r="D13" s="285"/>
      <c r="E13" s="284"/>
      <c r="F13" s="284">
        <v>37207432.078360006</v>
      </c>
      <c r="G13" s="286">
        <v>37207432.078360006</v>
      </c>
      <c r="H13" s="288">
        <v>0.20951499295368453</v>
      </c>
    </row>
    <row r="14" spans="1:9">
      <c r="A14" s="173">
        <v>7</v>
      </c>
      <c r="B14" s="1" t="s">
        <v>99</v>
      </c>
      <c r="C14" s="284">
        <v>649794852.29369998</v>
      </c>
      <c r="D14" s="285">
        <v>117995359.17852747</v>
      </c>
      <c r="E14" s="284">
        <v>89400668.3275543</v>
      </c>
      <c r="F14" s="284">
        <v>739195520.62125432</v>
      </c>
      <c r="G14" s="286">
        <v>653547055.35085821</v>
      </c>
      <c r="H14" s="288">
        <v>0.88413286758229659</v>
      </c>
    </row>
    <row r="15" spans="1:9">
      <c r="A15" s="173">
        <v>8</v>
      </c>
      <c r="B15" s="1" t="s">
        <v>100</v>
      </c>
      <c r="C15" s="284">
        <v>113210368.10989369</v>
      </c>
      <c r="D15" s="285">
        <v>1370321.0827999993</v>
      </c>
      <c r="E15" s="284">
        <v>1212259.8027999988</v>
      </c>
      <c r="F15" s="284">
        <v>86120035.885220274</v>
      </c>
      <c r="G15" s="286">
        <v>85539364.692263573</v>
      </c>
      <c r="H15" s="288">
        <v>0.74757385189170344</v>
      </c>
    </row>
    <row r="16" spans="1:9">
      <c r="A16" s="173">
        <v>9</v>
      </c>
      <c r="B16" s="1" t="s">
        <v>101</v>
      </c>
      <c r="C16" s="284">
        <v>41545959.447551496</v>
      </c>
      <c r="D16" s="285">
        <v>0</v>
      </c>
      <c r="E16" s="284">
        <v>0</v>
      </c>
      <c r="F16" s="284">
        <v>14720744.908282883</v>
      </c>
      <c r="G16" s="286">
        <v>14720744.908282883</v>
      </c>
      <c r="H16" s="288">
        <v>0.35432434595394685</v>
      </c>
    </row>
    <row r="17" spans="1:8">
      <c r="A17" s="173">
        <v>10</v>
      </c>
      <c r="B17" s="1" t="s">
        <v>102</v>
      </c>
      <c r="C17" s="284">
        <v>25809699.9603015</v>
      </c>
      <c r="D17" s="285">
        <v>0</v>
      </c>
      <c r="E17" s="284">
        <v>0</v>
      </c>
      <c r="F17" s="284">
        <v>30095274.00444575</v>
      </c>
      <c r="G17" s="286">
        <v>30095274.00444575</v>
      </c>
      <c r="H17" s="288">
        <v>1.1660450935398703</v>
      </c>
    </row>
    <row r="18" spans="1:8">
      <c r="A18" s="173">
        <v>11</v>
      </c>
      <c r="B18" s="1" t="s">
        <v>103</v>
      </c>
      <c r="C18" s="284">
        <v>39134230.660572596</v>
      </c>
      <c r="D18" s="285">
        <v>634196.27870000014</v>
      </c>
      <c r="E18" s="284">
        <v>599783.87870000023</v>
      </c>
      <c r="F18" s="284">
        <v>49961466.638135351</v>
      </c>
      <c r="G18" s="286">
        <v>48110490.231818646</v>
      </c>
      <c r="H18" s="288">
        <v>1.2108137269710526</v>
      </c>
    </row>
    <row r="19" spans="1:8">
      <c r="A19" s="173">
        <v>12</v>
      </c>
      <c r="B19" s="1" t="s">
        <v>104</v>
      </c>
      <c r="C19" s="284">
        <v>22226104.362</v>
      </c>
      <c r="D19" s="285">
        <v>16925107.063072491</v>
      </c>
      <c r="E19" s="284">
        <v>14181042.371086638</v>
      </c>
      <c r="F19" s="284">
        <v>36407146.733086638</v>
      </c>
      <c r="G19" s="286">
        <v>27248031.519028239</v>
      </c>
      <c r="H19" s="288">
        <v>0.74842534952801887</v>
      </c>
    </row>
    <row r="20" spans="1:8">
      <c r="A20" s="173">
        <v>13</v>
      </c>
      <c r="B20" s="1" t="s">
        <v>250</v>
      </c>
      <c r="C20" s="284">
        <v>0</v>
      </c>
      <c r="D20" s="285"/>
      <c r="E20" s="284"/>
      <c r="F20" s="284">
        <v>0</v>
      </c>
      <c r="G20" s="286">
        <v>0</v>
      </c>
      <c r="H20" s="288" t="e">
        <v>#DIV/0!</v>
      </c>
    </row>
    <row r="21" spans="1:8">
      <c r="A21" s="173">
        <v>14</v>
      </c>
      <c r="B21" s="1" t="s">
        <v>106</v>
      </c>
      <c r="C21" s="284">
        <v>189279952.9344444</v>
      </c>
      <c r="D21" s="285">
        <v>10946736.143899998</v>
      </c>
      <c r="E21" s="284">
        <v>7483663.8350999951</v>
      </c>
      <c r="F21" s="284">
        <v>173588572.1808444</v>
      </c>
      <c r="G21" s="286">
        <v>169008710.96030518</v>
      </c>
      <c r="H21" s="288">
        <v>0.85894289673610436</v>
      </c>
    </row>
    <row r="22" spans="1:8" ht="13.5" thickBot="1">
      <c r="A22" s="176"/>
      <c r="B22" s="177" t="s">
        <v>107</v>
      </c>
      <c r="C22" s="287">
        <v>1669620732.9787636</v>
      </c>
      <c r="D22" s="287">
        <v>147871719.74699998</v>
      </c>
      <c r="E22" s="287">
        <v>112877418.21524094</v>
      </c>
      <c r="F22" s="287">
        <v>1346397050.4041295</v>
      </c>
      <c r="G22" s="287">
        <v>1244577961.0998626</v>
      </c>
      <c r="H22" s="289">
        <v>0.69822117922881621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19" activePane="bottomRight" state="frozen"/>
      <selection pane="topRight" activeCell="C1" sqref="C1"/>
      <selection pane="bottomLeft" activeCell="A6" sqref="A6"/>
      <selection pane="bottomRight" activeCell="E27" sqref="E27:F27"/>
    </sheetView>
  </sheetViews>
  <sheetFormatPr defaultColWidth="9.140625" defaultRowHeight="12.75"/>
  <cols>
    <col min="1" max="1" width="10.5703125" style="279" bestFit="1" customWidth="1"/>
    <col min="2" max="2" width="104.140625" style="279" customWidth="1"/>
    <col min="3" max="4" width="12.7109375" style="279" customWidth="1"/>
    <col min="5" max="5" width="16.5703125" style="279" customWidth="1"/>
    <col min="6" max="11" width="12.7109375" style="279" customWidth="1"/>
    <col min="12" max="16384" width="9.140625" style="279"/>
  </cols>
  <sheetData>
    <row r="1" spans="1:11">
      <c r="A1" s="279" t="s">
        <v>30</v>
      </c>
      <c r="B1" s="279" t="str">
        <f>'Info '!C2</f>
        <v>JSC "BasisBank"</v>
      </c>
    </row>
    <row r="2" spans="1:11">
      <c r="A2" s="279" t="s">
        <v>31</v>
      </c>
      <c r="B2" s="506">
        <v>43830</v>
      </c>
      <c r="C2" s="303"/>
      <c r="D2" s="303"/>
    </row>
    <row r="3" spans="1:11">
      <c r="B3" s="303"/>
      <c r="C3" s="303"/>
      <c r="D3" s="303"/>
    </row>
    <row r="4" spans="1:11" ht="13.5" thickBot="1">
      <c r="A4" s="279" t="s">
        <v>252</v>
      </c>
      <c r="B4" s="326" t="s">
        <v>380</v>
      </c>
      <c r="C4" s="303"/>
      <c r="D4" s="303"/>
    </row>
    <row r="5" spans="1:11" ht="30" customHeight="1">
      <c r="A5" s="588"/>
      <c r="B5" s="589"/>
      <c r="C5" s="590" t="s">
        <v>433</v>
      </c>
      <c r="D5" s="590"/>
      <c r="E5" s="590"/>
      <c r="F5" s="590" t="s">
        <v>434</v>
      </c>
      <c r="G5" s="590"/>
      <c r="H5" s="590"/>
      <c r="I5" s="590" t="s">
        <v>435</v>
      </c>
      <c r="J5" s="590"/>
      <c r="K5" s="591"/>
    </row>
    <row r="6" spans="1:11">
      <c r="A6" s="304"/>
      <c r="B6" s="305"/>
      <c r="C6" s="58" t="s">
        <v>69</v>
      </c>
      <c r="D6" s="58" t="s">
        <v>70</v>
      </c>
      <c r="E6" s="58" t="s">
        <v>71</v>
      </c>
      <c r="F6" s="58" t="s">
        <v>69</v>
      </c>
      <c r="G6" s="58" t="s">
        <v>70</v>
      </c>
      <c r="H6" s="58" t="s">
        <v>71</v>
      </c>
      <c r="I6" s="58" t="s">
        <v>69</v>
      </c>
      <c r="J6" s="58" t="s">
        <v>70</v>
      </c>
      <c r="K6" s="58" t="s">
        <v>71</v>
      </c>
    </row>
    <row r="7" spans="1:11">
      <c r="A7" s="306" t="s">
        <v>383</v>
      </c>
      <c r="B7" s="307"/>
      <c r="C7" s="307"/>
      <c r="D7" s="307"/>
      <c r="E7" s="307"/>
      <c r="F7" s="307"/>
      <c r="G7" s="307"/>
      <c r="H7" s="307"/>
      <c r="I7" s="307"/>
      <c r="J7" s="307"/>
      <c r="K7" s="308"/>
    </row>
    <row r="8" spans="1:11">
      <c r="A8" s="309">
        <v>1</v>
      </c>
      <c r="B8" s="310" t="s">
        <v>381</v>
      </c>
      <c r="C8" s="435"/>
      <c r="D8" s="435"/>
      <c r="E8" s="435"/>
      <c r="F8" s="509">
        <v>170714755.13391322</v>
      </c>
      <c r="G8" s="509">
        <v>294400643.70565861</v>
      </c>
      <c r="H8" s="509">
        <v>465115398.83957183</v>
      </c>
      <c r="I8" s="509">
        <v>168064423.26902202</v>
      </c>
      <c r="J8" s="509">
        <v>239308602.0359588</v>
      </c>
      <c r="K8" s="510">
        <v>407373025.30498081</v>
      </c>
    </row>
    <row r="9" spans="1:11">
      <c r="A9" s="306" t="s">
        <v>384</v>
      </c>
      <c r="B9" s="307"/>
      <c r="C9" s="511"/>
      <c r="D9" s="511"/>
      <c r="E9" s="511"/>
      <c r="F9" s="511"/>
      <c r="G9" s="511"/>
      <c r="H9" s="511"/>
      <c r="I9" s="511"/>
      <c r="J9" s="511"/>
      <c r="K9" s="512"/>
    </row>
    <row r="10" spans="1:11">
      <c r="A10" s="312">
        <v>2</v>
      </c>
      <c r="B10" s="313" t="s">
        <v>392</v>
      </c>
      <c r="C10" s="513">
        <v>56236494.490826204</v>
      </c>
      <c r="D10" s="514">
        <v>253623752.21173078</v>
      </c>
      <c r="E10" s="514">
        <v>309860246.70255697</v>
      </c>
      <c r="F10" s="514">
        <v>7482177.3987334967</v>
      </c>
      <c r="G10" s="514">
        <v>22870000.220468391</v>
      </c>
      <c r="H10" s="514">
        <v>30352177.619201887</v>
      </c>
      <c r="I10" s="514">
        <v>1449400.4301968901</v>
      </c>
      <c r="J10" s="514">
        <v>4196553.0950552402</v>
      </c>
      <c r="K10" s="515">
        <v>5645953.5252521299</v>
      </c>
    </row>
    <row r="11" spans="1:11">
      <c r="A11" s="312">
        <v>3</v>
      </c>
      <c r="B11" s="313" t="s">
        <v>386</v>
      </c>
      <c r="C11" s="513">
        <v>264185103.60139734</v>
      </c>
      <c r="D11" s="514">
        <v>613619157.29163098</v>
      </c>
      <c r="E11" s="514">
        <v>877804260.89302826</v>
      </c>
      <c r="F11" s="514">
        <v>88254717.825930223</v>
      </c>
      <c r="G11" s="514">
        <v>82884182.430560783</v>
      </c>
      <c r="H11" s="514">
        <v>171138900.25649101</v>
      </c>
      <c r="I11" s="514">
        <v>66087496.684220366</v>
      </c>
      <c r="J11" s="514">
        <v>52955150.78741847</v>
      </c>
      <c r="K11" s="515">
        <v>119042647.47163883</v>
      </c>
    </row>
    <row r="12" spans="1:11">
      <c r="A12" s="312">
        <v>4</v>
      </c>
      <c r="B12" s="313" t="s">
        <v>387</v>
      </c>
      <c r="C12" s="513">
        <v>86164347.826086804</v>
      </c>
      <c r="D12" s="514">
        <v>0</v>
      </c>
      <c r="E12" s="514">
        <v>86164347.826086804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5">
        <v>0</v>
      </c>
    </row>
    <row r="13" spans="1:11">
      <c r="A13" s="312">
        <v>5</v>
      </c>
      <c r="B13" s="313" t="s">
        <v>395</v>
      </c>
      <c r="C13" s="513">
        <v>64892394.963998705</v>
      </c>
      <c r="D13" s="514">
        <v>57230109.1287435</v>
      </c>
      <c r="E13" s="514">
        <v>122122504.0927422</v>
      </c>
      <c r="F13" s="514">
        <v>11933245.695158986</v>
      </c>
      <c r="G13" s="514">
        <v>13591940.515518684</v>
      </c>
      <c r="H13" s="514">
        <v>25525186.210677668</v>
      </c>
      <c r="I13" s="514">
        <v>4785733.7560149403</v>
      </c>
      <c r="J13" s="514">
        <v>5138154.3751954101</v>
      </c>
      <c r="K13" s="515">
        <v>9923888.1312103495</v>
      </c>
    </row>
    <row r="14" spans="1:11">
      <c r="A14" s="312">
        <v>6</v>
      </c>
      <c r="B14" s="313" t="s">
        <v>428</v>
      </c>
      <c r="C14" s="513"/>
      <c r="D14" s="514"/>
      <c r="E14" s="514"/>
      <c r="F14" s="514">
        <v>0</v>
      </c>
      <c r="G14" s="514">
        <v>0</v>
      </c>
      <c r="H14" s="514">
        <v>0</v>
      </c>
      <c r="I14" s="514"/>
      <c r="J14" s="514"/>
      <c r="K14" s="515"/>
    </row>
    <row r="15" spans="1:11">
      <c r="A15" s="312">
        <v>7</v>
      </c>
      <c r="B15" s="313" t="s">
        <v>429</v>
      </c>
      <c r="C15" s="513">
        <v>5549704.1320645995</v>
      </c>
      <c r="D15" s="514">
        <v>10547132.1671072</v>
      </c>
      <c r="E15" s="514">
        <v>16096836.2991718</v>
      </c>
      <c r="F15" s="514">
        <v>2849081.7952172998</v>
      </c>
      <c r="G15" s="514">
        <v>0</v>
      </c>
      <c r="H15" s="514">
        <v>2849081.7952172998</v>
      </c>
      <c r="I15" s="514">
        <v>2849081.7952172998</v>
      </c>
      <c r="J15" s="514">
        <v>0</v>
      </c>
      <c r="K15" s="515">
        <v>2849081.7952172998</v>
      </c>
    </row>
    <row r="16" spans="1:11">
      <c r="A16" s="312">
        <v>8</v>
      </c>
      <c r="B16" s="314" t="s">
        <v>388</v>
      </c>
      <c r="C16" s="513">
        <v>477028045.01437366</v>
      </c>
      <c r="D16" s="514">
        <v>935020150.79921246</v>
      </c>
      <c r="E16" s="514">
        <v>1412048195.813586</v>
      </c>
      <c r="F16" s="514">
        <v>110519222.71504001</v>
      </c>
      <c r="G16" s="514">
        <v>119346123.16654785</v>
      </c>
      <c r="H16" s="514">
        <v>229865345.88158789</v>
      </c>
      <c r="I16" s="514">
        <v>75171712.665649503</v>
      </c>
      <c r="J16" s="514">
        <v>62289858.257669121</v>
      </c>
      <c r="K16" s="515">
        <v>137461570.92331862</v>
      </c>
    </row>
    <row r="17" spans="1:11">
      <c r="A17" s="306" t="s">
        <v>385</v>
      </c>
      <c r="B17" s="307"/>
      <c r="C17" s="511"/>
      <c r="D17" s="511"/>
      <c r="E17" s="511"/>
      <c r="F17" s="511"/>
      <c r="G17" s="511"/>
      <c r="H17" s="511"/>
      <c r="I17" s="511"/>
      <c r="J17" s="511"/>
      <c r="K17" s="512"/>
    </row>
    <row r="18" spans="1:11">
      <c r="A18" s="312">
        <v>9</v>
      </c>
      <c r="B18" s="313" t="s">
        <v>391</v>
      </c>
      <c r="C18" s="513">
        <v>0</v>
      </c>
      <c r="D18" s="514">
        <v>0</v>
      </c>
      <c r="E18" s="514">
        <v>0</v>
      </c>
      <c r="F18" s="514"/>
      <c r="G18" s="514"/>
      <c r="H18" s="514">
        <v>0</v>
      </c>
      <c r="I18" s="514">
        <v>0</v>
      </c>
      <c r="J18" s="514">
        <v>0</v>
      </c>
      <c r="K18" s="515">
        <v>0</v>
      </c>
    </row>
    <row r="19" spans="1:11">
      <c r="A19" s="312">
        <v>10</v>
      </c>
      <c r="B19" s="313" t="s">
        <v>430</v>
      </c>
      <c r="C19" s="513">
        <v>398299840.76525044</v>
      </c>
      <c r="D19" s="514">
        <v>579618800.47486377</v>
      </c>
      <c r="E19" s="514">
        <v>977918641.24011421</v>
      </c>
      <c r="F19" s="514">
        <v>12927563.529031999</v>
      </c>
      <c r="G19" s="514">
        <v>4687682.1568143498</v>
      </c>
      <c r="H19" s="514">
        <v>17615245.685846351</v>
      </c>
      <c r="I19" s="514">
        <v>15577895.393923199</v>
      </c>
      <c r="J19" s="514">
        <v>102680669.52021925</v>
      </c>
      <c r="K19" s="515">
        <v>118258564.91414244</v>
      </c>
    </row>
    <row r="20" spans="1:11">
      <c r="A20" s="312">
        <v>11</v>
      </c>
      <c r="B20" s="313" t="s">
        <v>390</v>
      </c>
      <c r="C20" s="513">
        <v>3149663.5354346</v>
      </c>
      <c r="D20" s="514">
        <v>8199158.9699847</v>
      </c>
      <c r="E20" s="514">
        <v>11348822.505419299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5">
        <v>0</v>
      </c>
    </row>
    <row r="21" spans="1:11" ht="13.5" thickBot="1">
      <c r="A21" s="315">
        <v>12</v>
      </c>
      <c r="B21" s="316" t="s">
        <v>389</v>
      </c>
      <c r="C21" s="516">
        <v>401449504.30068505</v>
      </c>
      <c r="D21" s="517">
        <v>587817959.44484842</v>
      </c>
      <c r="E21" s="516">
        <v>989267463.74553347</v>
      </c>
      <c r="F21" s="517">
        <v>12927563.529031999</v>
      </c>
      <c r="G21" s="517">
        <v>4687682.1568143498</v>
      </c>
      <c r="H21" s="517">
        <v>17615245.685846351</v>
      </c>
      <c r="I21" s="517">
        <v>15577895.393923199</v>
      </c>
      <c r="J21" s="517">
        <v>102680669.52021925</v>
      </c>
      <c r="K21" s="518">
        <v>118258564.91414244</v>
      </c>
    </row>
    <row r="22" spans="1:11" ht="38.25" customHeight="1" thickBot="1">
      <c r="A22" s="317"/>
      <c r="B22" s="318"/>
      <c r="C22" s="519"/>
      <c r="D22" s="519"/>
      <c r="E22" s="519"/>
      <c r="F22" s="592" t="s">
        <v>432</v>
      </c>
      <c r="G22" s="593"/>
      <c r="H22" s="593"/>
      <c r="I22" s="592" t="s">
        <v>396</v>
      </c>
      <c r="J22" s="593"/>
      <c r="K22" s="594"/>
    </row>
    <row r="23" spans="1:11">
      <c r="A23" s="319">
        <v>13</v>
      </c>
      <c r="B23" s="320" t="s">
        <v>381</v>
      </c>
      <c r="C23" s="520"/>
      <c r="D23" s="520"/>
      <c r="E23" s="520"/>
      <c r="F23" s="521">
        <v>170714755.13391322</v>
      </c>
      <c r="G23" s="521">
        <v>294400643.70565861</v>
      </c>
      <c r="H23" s="521">
        <v>465115398.83957189</v>
      </c>
      <c r="I23" s="521">
        <v>168064423.26902202</v>
      </c>
      <c r="J23" s="521">
        <v>239308602.0359588</v>
      </c>
      <c r="K23" s="522">
        <v>407373025.30498081</v>
      </c>
    </row>
    <row r="24" spans="1:11" ht="13.5" thickBot="1">
      <c r="A24" s="321">
        <v>14</v>
      </c>
      <c r="B24" s="322" t="s">
        <v>393</v>
      </c>
      <c r="C24" s="523"/>
      <c r="D24" s="524"/>
      <c r="E24" s="525"/>
      <c r="F24" s="526">
        <v>97591659.186008006</v>
      </c>
      <c r="G24" s="526">
        <v>114658441.00973351</v>
      </c>
      <c r="H24" s="526">
        <v>212250100.1957415</v>
      </c>
      <c r="I24" s="526">
        <v>59593817.271726303</v>
      </c>
      <c r="J24" s="526">
        <v>15572464.56441728</v>
      </c>
      <c r="K24" s="527">
        <v>34365392.730829656</v>
      </c>
    </row>
    <row r="25" spans="1:11" ht="13.5" thickBot="1">
      <c r="A25" s="323">
        <v>15</v>
      </c>
      <c r="B25" s="324" t="s">
        <v>394</v>
      </c>
      <c r="C25" s="325"/>
      <c r="D25" s="325"/>
      <c r="E25" s="325"/>
      <c r="F25" s="507">
        <v>1.7492760811508887</v>
      </c>
      <c r="G25" s="507">
        <v>2.5676316642109809</v>
      </c>
      <c r="H25" s="507">
        <v>2.1913553793879612</v>
      </c>
      <c r="I25" s="507">
        <v>2.820165429287889</v>
      </c>
      <c r="J25" s="507">
        <v>15.36741991263049</v>
      </c>
      <c r="K25" s="508">
        <v>11.854164696902211</v>
      </c>
    </row>
    <row r="27" spans="1:11" ht="25.5">
      <c r="B27" s="302" t="s">
        <v>431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1"/>
  </cols>
  <sheetData>
    <row r="1" spans="1:14">
      <c r="A1" s="4" t="s">
        <v>30</v>
      </c>
      <c r="B1" s="4" t="str">
        <f>'Info '!C2</f>
        <v>JSC "BasisBank"</v>
      </c>
    </row>
    <row r="2" spans="1:14" ht="14.25" customHeight="1">
      <c r="A2" s="4" t="s">
        <v>31</v>
      </c>
      <c r="B2" s="506">
        <v>43830</v>
      </c>
    </row>
    <row r="3" spans="1:14" ht="14.25" customHeight="1"/>
    <row r="4" spans="1:14" ht="13.5" thickBot="1">
      <c r="A4" s="4" t="s">
        <v>268</v>
      </c>
      <c r="B4" s="243" t="s">
        <v>28</v>
      </c>
    </row>
    <row r="5" spans="1:14" s="183" customFormat="1">
      <c r="A5" s="179"/>
      <c r="B5" s="180"/>
      <c r="C5" s="181" t="s">
        <v>0</v>
      </c>
      <c r="D5" s="181" t="s">
        <v>1</v>
      </c>
      <c r="E5" s="181" t="s">
        <v>2</v>
      </c>
      <c r="F5" s="181" t="s">
        <v>3</v>
      </c>
      <c r="G5" s="181" t="s">
        <v>4</v>
      </c>
      <c r="H5" s="181" t="s">
        <v>5</v>
      </c>
      <c r="I5" s="181" t="s">
        <v>8</v>
      </c>
      <c r="J5" s="181" t="s">
        <v>9</v>
      </c>
      <c r="K5" s="181" t="s">
        <v>10</v>
      </c>
      <c r="L5" s="181" t="s">
        <v>11</v>
      </c>
      <c r="M5" s="181" t="s">
        <v>12</v>
      </c>
      <c r="N5" s="182" t="s">
        <v>13</v>
      </c>
    </row>
    <row r="6" spans="1:14" ht="25.5">
      <c r="A6" s="184"/>
      <c r="B6" s="185"/>
      <c r="C6" s="186" t="s">
        <v>267</v>
      </c>
      <c r="D6" s="187" t="s">
        <v>266</v>
      </c>
      <c r="E6" s="188" t="s">
        <v>265</v>
      </c>
      <c r="F6" s="189">
        <v>0</v>
      </c>
      <c r="G6" s="189">
        <v>0.2</v>
      </c>
      <c r="H6" s="189">
        <v>0.35</v>
      </c>
      <c r="I6" s="189">
        <v>0.5</v>
      </c>
      <c r="J6" s="189">
        <v>0.75</v>
      </c>
      <c r="K6" s="189">
        <v>1</v>
      </c>
      <c r="L6" s="189">
        <v>1.5</v>
      </c>
      <c r="M6" s="189">
        <v>2.5</v>
      </c>
      <c r="N6" s="242" t="s">
        <v>279</v>
      </c>
    </row>
    <row r="7" spans="1:14" ht="15">
      <c r="A7" s="190">
        <v>1</v>
      </c>
      <c r="B7" s="191" t="s">
        <v>264</v>
      </c>
      <c r="C7" s="192">
        <f>SUM(C8:C13)</f>
        <v>0</v>
      </c>
      <c r="D7" s="185"/>
      <c r="E7" s="193">
        <f t="shared" ref="E7:M7" si="0">SUM(E8:E13)</f>
        <v>0</v>
      </c>
      <c r="F7" s="194">
        <f>SUM(F8:F13)</f>
        <v>0</v>
      </c>
      <c r="G7" s="194">
        <f t="shared" si="0"/>
        <v>0</v>
      </c>
      <c r="H7" s="194">
        <f t="shared" si="0"/>
        <v>0</v>
      </c>
      <c r="I7" s="194">
        <f t="shared" si="0"/>
        <v>0</v>
      </c>
      <c r="J7" s="194">
        <f t="shared" si="0"/>
        <v>0</v>
      </c>
      <c r="K7" s="194">
        <f t="shared" si="0"/>
        <v>0</v>
      </c>
      <c r="L7" s="194">
        <f t="shared" si="0"/>
        <v>0</v>
      </c>
      <c r="M7" s="194">
        <f t="shared" si="0"/>
        <v>0</v>
      </c>
      <c r="N7" s="195">
        <f>SUM(N8:N13)</f>
        <v>0</v>
      </c>
    </row>
    <row r="8" spans="1:14" ht="14.25">
      <c r="A8" s="190">
        <v>1.1000000000000001</v>
      </c>
      <c r="B8" s="196" t="s">
        <v>262</v>
      </c>
      <c r="C8" s="194">
        <v>0</v>
      </c>
      <c r="D8" s="197">
        <v>0.02</v>
      </c>
      <c r="E8" s="193">
        <f>C8*D8</f>
        <v>0</v>
      </c>
      <c r="F8" s="194"/>
      <c r="G8" s="194"/>
      <c r="H8" s="194"/>
      <c r="I8" s="194"/>
      <c r="J8" s="194"/>
      <c r="K8" s="194"/>
      <c r="L8" s="194"/>
      <c r="M8" s="194"/>
      <c r="N8" s="195">
        <f>SUMPRODUCT($F$6:$M$6,F8:M8)</f>
        <v>0</v>
      </c>
    </row>
    <row r="9" spans="1:14" ht="14.25">
      <c r="A9" s="190">
        <v>1.2</v>
      </c>
      <c r="B9" s="196" t="s">
        <v>261</v>
      </c>
      <c r="C9" s="194">
        <v>0</v>
      </c>
      <c r="D9" s="197">
        <v>0.05</v>
      </c>
      <c r="E9" s="193">
        <f>C9*D9</f>
        <v>0</v>
      </c>
      <c r="F9" s="194"/>
      <c r="G9" s="194"/>
      <c r="H9" s="194"/>
      <c r="I9" s="194"/>
      <c r="J9" s="194"/>
      <c r="K9" s="194"/>
      <c r="L9" s="194"/>
      <c r="M9" s="194"/>
      <c r="N9" s="195">
        <f t="shared" ref="N9:N12" si="1">SUMPRODUCT($F$6:$M$6,F9:M9)</f>
        <v>0</v>
      </c>
    </row>
    <row r="10" spans="1:14" ht="14.25">
      <c r="A10" s="190">
        <v>1.3</v>
      </c>
      <c r="B10" s="196" t="s">
        <v>260</v>
      </c>
      <c r="C10" s="194">
        <v>0</v>
      </c>
      <c r="D10" s="197">
        <v>0.08</v>
      </c>
      <c r="E10" s="193">
        <f>C10*D10</f>
        <v>0</v>
      </c>
      <c r="F10" s="194"/>
      <c r="G10" s="194"/>
      <c r="H10" s="194"/>
      <c r="I10" s="194"/>
      <c r="J10" s="194"/>
      <c r="K10" s="194"/>
      <c r="L10" s="194"/>
      <c r="M10" s="194"/>
      <c r="N10" s="195">
        <f>SUMPRODUCT($F$6:$M$6,F10:M10)</f>
        <v>0</v>
      </c>
    </row>
    <row r="11" spans="1:14" ht="14.25">
      <c r="A11" s="190">
        <v>1.4</v>
      </c>
      <c r="B11" s="196" t="s">
        <v>259</v>
      </c>
      <c r="C11" s="194">
        <v>0</v>
      </c>
      <c r="D11" s="197">
        <v>0.11</v>
      </c>
      <c r="E11" s="193">
        <f>C11*D11</f>
        <v>0</v>
      </c>
      <c r="F11" s="194"/>
      <c r="G11" s="194"/>
      <c r="H11" s="194"/>
      <c r="I11" s="194"/>
      <c r="J11" s="194"/>
      <c r="K11" s="194"/>
      <c r="L11" s="194"/>
      <c r="M11" s="194"/>
      <c r="N11" s="195">
        <f t="shared" si="1"/>
        <v>0</v>
      </c>
    </row>
    <row r="12" spans="1:14" ht="14.25">
      <c r="A12" s="190">
        <v>1.5</v>
      </c>
      <c r="B12" s="196" t="s">
        <v>258</v>
      </c>
      <c r="C12" s="194">
        <v>0</v>
      </c>
      <c r="D12" s="197">
        <v>0.14000000000000001</v>
      </c>
      <c r="E12" s="193">
        <f>C12*D12</f>
        <v>0</v>
      </c>
      <c r="F12" s="194"/>
      <c r="G12" s="194"/>
      <c r="H12" s="194"/>
      <c r="I12" s="194"/>
      <c r="J12" s="194"/>
      <c r="K12" s="194"/>
      <c r="L12" s="194"/>
      <c r="M12" s="194"/>
      <c r="N12" s="195">
        <f t="shared" si="1"/>
        <v>0</v>
      </c>
    </row>
    <row r="13" spans="1:14" ht="14.25">
      <c r="A13" s="190">
        <v>1.6</v>
      </c>
      <c r="B13" s="198" t="s">
        <v>257</v>
      </c>
      <c r="C13" s="194">
        <v>0</v>
      </c>
      <c r="D13" s="199"/>
      <c r="E13" s="194"/>
      <c r="F13" s="194"/>
      <c r="G13" s="194"/>
      <c r="H13" s="194"/>
      <c r="I13" s="194"/>
      <c r="J13" s="194"/>
      <c r="K13" s="194"/>
      <c r="L13" s="194"/>
      <c r="M13" s="194"/>
      <c r="N13" s="195">
        <f>SUMPRODUCT($F$6:$M$6,F13:M13)</f>
        <v>0</v>
      </c>
    </row>
    <row r="14" spans="1:14" ht="15">
      <c r="A14" s="190">
        <v>2</v>
      </c>
      <c r="B14" s="200" t="s">
        <v>263</v>
      </c>
      <c r="C14" s="192">
        <f>SUM(C15:C20)</f>
        <v>0</v>
      </c>
      <c r="D14" s="185"/>
      <c r="E14" s="193">
        <f t="shared" ref="E14:M14" si="2">SUM(E15:E20)</f>
        <v>0</v>
      </c>
      <c r="F14" s="194">
        <f t="shared" si="2"/>
        <v>0</v>
      </c>
      <c r="G14" s="194">
        <f t="shared" si="2"/>
        <v>0</v>
      </c>
      <c r="H14" s="194">
        <f t="shared" si="2"/>
        <v>0</v>
      </c>
      <c r="I14" s="194">
        <f t="shared" si="2"/>
        <v>0</v>
      </c>
      <c r="J14" s="194">
        <f t="shared" si="2"/>
        <v>0</v>
      </c>
      <c r="K14" s="194">
        <f t="shared" si="2"/>
        <v>0</v>
      </c>
      <c r="L14" s="194">
        <f t="shared" si="2"/>
        <v>0</v>
      </c>
      <c r="M14" s="194">
        <f t="shared" si="2"/>
        <v>0</v>
      </c>
      <c r="N14" s="195">
        <f>SUM(N15:N20)</f>
        <v>0</v>
      </c>
    </row>
    <row r="15" spans="1:14" ht="14.25">
      <c r="A15" s="190">
        <v>2.1</v>
      </c>
      <c r="B15" s="198" t="s">
        <v>262</v>
      </c>
      <c r="C15" s="194"/>
      <c r="D15" s="197">
        <v>5.0000000000000001E-3</v>
      </c>
      <c r="E15" s="193">
        <f>C15*D15</f>
        <v>0</v>
      </c>
      <c r="F15" s="194"/>
      <c r="G15" s="194"/>
      <c r="H15" s="194"/>
      <c r="I15" s="194"/>
      <c r="J15" s="194"/>
      <c r="K15" s="194"/>
      <c r="L15" s="194"/>
      <c r="M15" s="194"/>
      <c r="N15" s="195">
        <f>SUMPRODUCT($F$6:$M$6,F15:M15)</f>
        <v>0</v>
      </c>
    </row>
    <row r="16" spans="1:14" ht="14.25">
      <c r="A16" s="190">
        <v>2.2000000000000002</v>
      </c>
      <c r="B16" s="198" t="s">
        <v>261</v>
      </c>
      <c r="C16" s="194"/>
      <c r="D16" s="197">
        <v>0.01</v>
      </c>
      <c r="E16" s="193">
        <f>C16*D16</f>
        <v>0</v>
      </c>
      <c r="F16" s="194"/>
      <c r="G16" s="194"/>
      <c r="H16" s="194"/>
      <c r="I16" s="194"/>
      <c r="J16" s="194"/>
      <c r="K16" s="194"/>
      <c r="L16" s="194"/>
      <c r="M16" s="194"/>
      <c r="N16" s="195">
        <f t="shared" ref="N16:N20" si="3">SUMPRODUCT($F$6:$M$6,F16:M16)</f>
        <v>0</v>
      </c>
    </row>
    <row r="17" spans="1:14" ht="14.25">
      <c r="A17" s="190">
        <v>2.2999999999999998</v>
      </c>
      <c r="B17" s="198" t="s">
        <v>260</v>
      </c>
      <c r="C17" s="194"/>
      <c r="D17" s="197">
        <v>0.02</v>
      </c>
      <c r="E17" s="193">
        <f>C17*D17</f>
        <v>0</v>
      </c>
      <c r="F17" s="194"/>
      <c r="G17" s="194"/>
      <c r="H17" s="194"/>
      <c r="I17" s="194"/>
      <c r="J17" s="194"/>
      <c r="K17" s="194"/>
      <c r="L17" s="194"/>
      <c r="M17" s="194"/>
      <c r="N17" s="195">
        <f t="shared" si="3"/>
        <v>0</v>
      </c>
    </row>
    <row r="18" spans="1:14" ht="14.25">
      <c r="A18" s="190">
        <v>2.4</v>
      </c>
      <c r="B18" s="198" t="s">
        <v>259</v>
      </c>
      <c r="C18" s="194"/>
      <c r="D18" s="197">
        <v>0.03</v>
      </c>
      <c r="E18" s="193">
        <f>C18*D18</f>
        <v>0</v>
      </c>
      <c r="F18" s="194"/>
      <c r="G18" s="194"/>
      <c r="H18" s="194"/>
      <c r="I18" s="194"/>
      <c r="J18" s="194"/>
      <c r="K18" s="194"/>
      <c r="L18" s="194"/>
      <c r="M18" s="194"/>
      <c r="N18" s="195">
        <f t="shared" si="3"/>
        <v>0</v>
      </c>
    </row>
    <row r="19" spans="1:14" ht="14.25">
      <c r="A19" s="190">
        <v>2.5</v>
      </c>
      <c r="B19" s="198" t="s">
        <v>258</v>
      </c>
      <c r="C19" s="194"/>
      <c r="D19" s="197">
        <v>0.04</v>
      </c>
      <c r="E19" s="193">
        <f>C19*D19</f>
        <v>0</v>
      </c>
      <c r="F19" s="194"/>
      <c r="G19" s="194"/>
      <c r="H19" s="194"/>
      <c r="I19" s="194"/>
      <c r="J19" s="194"/>
      <c r="K19" s="194"/>
      <c r="L19" s="194"/>
      <c r="M19" s="194"/>
      <c r="N19" s="195">
        <f t="shared" si="3"/>
        <v>0</v>
      </c>
    </row>
    <row r="20" spans="1:14" ht="14.25">
      <c r="A20" s="190">
        <v>2.6</v>
      </c>
      <c r="B20" s="198" t="s">
        <v>257</v>
      </c>
      <c r="C20" s="194"/>
      <c r="D20" s="199"/>
      <c r="E20" s="201"/>
      <c r="F20" s="194"/>
      <c r="G20" s="194"/>
      <c r="H20" s="194"/>
      <c r="I20" s="194"/>
      <c r="J20" s="194"/>
      <c r="K20" s="194"/>
      <c r="L20" s="194"/>
      <c r="M20" s="194"/>
      <c r="N20" s="195">
        <f t="shared" si="3"/>
        <v>0</v>
      </c>
    </row>
    <row r="21" spans="1:14" ht="15.75" thickBot="1">
      <c r="A21" s="202"/>
      <c r="B21" s="203" t="s">
        <v>107</v>
      </c>
      <c r="C21" s="178">
        <f>C14+C7</f>
        <v>0</v>
      </c>
      <c r="D21" s="204"/>
      <c r="E21" s="205">
        <f>E14+E7</f>
        <v>0</v>
      </c>
      <c r="F21" s="206">
        <f>F7+F14</f>
        <v>0</v>
      </c>
      <c r="G21" s="206">
        <f t="shared" ref="G21:L21" si="4">G7+G14</f>
        <v>0</v>
      </c>
      <c r="H21" s="206">
        <f t="shared" si="4"/>
        <v>0</v>
      </c>
      <c r="I21" s="206">
        <f t="shared" si="4"/>
        <v>0</v>
      </c>
      <c r="J21" s="206">
        <f t="shared" si="4"/>
        <v>0</v>
      </c>
      <c r="K21" s="206">
        <f t="shared" si="4"/>
        <v>0</v>
      </c>
      <c r="L21" s="206">
        <f t="shared" si="4"/>
        <v>0</v>
      </c>
      <c r="M21" s="206">
        <f>M7+M14</f>
        <v>0</v>
      </c>
      <c r="N21" s="207">
        <f>N14+N7</f>
        <v>0</v>
      </c>
    </row>
    <row r="22" spans="1:14">
      <c r="E22" s="208"/>
      <c r="F22" s="208"/>
      <c r="G22" s="208"/>
      <c r="H22" s="208"/>
      <c r="I22" s="208"/>
      <c r="J22" s="208"/>
      <c r="K22" s="208"/>
      <c r="L22" s="208"/>
      <c r="M22" s="20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16" zoomScale="90" zoomScaleNormal="90" workbookViewId="0">
      <selection activeCell="B44" sqref="B44"/>
    </sheetView>
  </sheetViews>
  <sheetFormatPr defaultRowHeight="15"/>
  <cols>
    <col min="1" max="1" width="11.42578125" customWidth="1"/>
    <col min="2" max="2" width="76.85546875" style="369" customWidth="1"/>
    <col min="3" max="3" width="22.85546875" customWidth="1"/>
  </cols>
  <sheetData>
    <row r="1" spans="1:3">
      <c r="A1" s="2" t="s">
        <v>30</v>
      </c>
      <c r="B1" t="str">
        <f>'Info '!C2</f>
        <v>JSC "BasisBank"</v>
      </c>
    </row>
    <row r="2" spans="1:3">
      <c r="A2" s="2" t="s">
        <v>31</v>
      </c>
      <c r="B2" s="506">
        <v>43830</v>
      </c>
    </row>
    <row r="3" spans="1:3">
      <c r="A3" s="4"/>
      <c r="B3"/>
    </row>
    <row r="4" spans="1:3">
      <c r="A4" s="4" t="s">
        <v>436</v>
      </c>
      <c r="B4" t="s">
        <v>437</v>
      </c>
    </row>
    <row r="5" spans="1:3">
      <c r="A5" s="370" t="s">
        <v>438</v>
      </c>
      <c r="B5" s="371"/>
      <c r="C5" s="372"/>
    </row>
    <row r="6" spans="1:3" ht="24">
      <c r="A6" s="373">
        <v>1</v>
      </c>
      <c r="B6" s="374" t="s">
        <v>439</v>
      </c>
      <c r="C6" s="375">
        <v>1681166679.2787638</v>
      </c>
    </row>
    <row r="7" spans="1:3">
      <c r="A7" s="373">
        <v>2</v>
      </c>
      <c r="B7" s="374" t="s">
        <v>440</v>
      </c>
      <c r="C7" s="375">
        <v>-11545946.300000001</v>
      </c>
    </row>
    <row r="8" spans="1:3" ht="24">
      <c r="A8" s="376">
        <v>3</v>
      </c>
      <c r="B8" s="377" t="s">
        <v>441</v>
      </c>
      <c r="C8" s="375">
        <v>1669620732.9787638</v>
      </c>
    </row>
    <row r="9" spans="1:3">
      <c r="A9" s="370" t="s">
        <v>442</v>
      </c>
      <c r="B9" s="371"/>
      <c r="C9" s="378"/>
    </row>
    <row r="10" spans="1:3" ht="24">
      <c r="A10" s="379">
        <v>4</v>
      </c>
      <c r="B10" s="380" t="s">
        <v>443</v>
      </c>
      <c r="C10" s="375"/>
    </row>
    <row r="11" spans="1:3">
      <c r="A11" s="379">
        <v>5</v>
      </c>
      <c r="B11" s="381" t="s">
        <v>444</v>
      </c>
      <c r="C11" s="375"/>
    </row>
    <row r="12" spans="1:3">
      <c r="A12" s="379" t="s">
        <v>445</v>
      </c>
      <c r="B12" s="381" t="s">
        <v>446</v>
      </c>
      <c r="C12" s="375">
        <v>0</v>
      </c>
    </row>
    <row r="13" spans="1:3" ht="24">
      <c r="A13" s="382">
        <v>6</v>
      </c>
      <c r="B13" s="380" t="s">
        <v>447</v>
      </c>
      <c r="C13" s="375"/>
    </row>
    <row r="14" spans="1:3">
      <c r="A14" s="382">
        <v>7</v>
      </c>
      <c r="B14" s="383" t="s">
        <v>448</v>
      </c>
      <c r="C14" s="375"/>
    </row>
    <row r="15" spans="1:3">
      <c r="A15" s="384">
        <v>8</v>
      </c>
      <c r="B15" s="385" t="s">
        <v>449</v>
      </c>
      <c r="C15" s="375"/>
    </row>
    <row r="16" spans="1:3">
      <c r="A16" s="382">
        <v>9</v>
      </c>
      <c r="B16" s="383" t="s">
        <v>450</v>
      </c>
      <c r="C16" s="375"/>
    </row>
    <row r="17" spans="1:3">
      <c r="A17" s="382">
        <v>10</v>
      </c>
      <c r="B17" s="383" t="s">
        <v>451</v>
      </c>
      <c r="C17" s="375"/>
    </row>
    <row r="18" spans="1:3">
      <c r="A18" s="386">
        <v>11</v>
      </c>
      <c r="B18" s="387" t="s">
        <v>452</v>
      </c>
      <c r="C18" s="388">
        <v>0</v>
      </c>
    </row>
    <row r="19" spans="1:3">
      <c r="A19" s="389" t="s">
        <v>453</v>
      </c>
      <c r="B19" s="390"/>
      <c r="C19" s="391"/>
    </row>
    <row r="20" spans="1:3" ht="24">
      <c r="A20" s="392">
        <v>12</v>
      </c>
      <c r="B20" s="380" t="s">
        <v>454</v>
      </c>
      <c r="C20" s="375"/>
    </row>
    <row r="21" spans="1:3">
      <c r="A21" s="392">
        <v>13</v>
      </c>
      <c r="B21" s="380" t="s">
        <v>455</v>
      </c>
      <c r="C21" s="375"/>
    </row>
    <row r="22" spans="1:3">
      <c r="A22" s="392">
        <v>14</v>
      </c>
      <c r="B22" s="380" t="s">
        <v>456</v>
      </c>
      <c r="C22" s="375"/>
    </row>
    <row r="23" spans="1:3" ht="24">
      <c r="A23" s="392" t="s">
        <v>457</v>
      </c>
      <c r="B23" s="380" t="s">
        <v>458</v>
      </c>
      <c r="C23" s="375"/>
    </row>
    <row r="24" spans="1:3">
      <c r="A24" s="392">
        <v>15</v>
      </c>
      <c r="B24" s="380" t="s">
        <v>459</v>
      </c>
      <c r="C24" s="375"/>
    </row>
    <row r="25" spans="1:3">
      <c r="A25" s="392" t="s">
        <v>460</v>
      </c>
      <c r="B25" s="380" t="s">
        <v>461</v>
      </c>
      <c r="C25" s="375"/>
    </row>
    <row r="26" spans="1:3">
      <c r="A26" s="393">
        <v>16</v>
      </c>
      <c r="B26" s="394" t="s">
        <v>462</v>
      </c>
      <c r="C26" s="388">
        <v>0</v>
      </c>
    </row>
    <row r="27" spans="1:3">
      <c r="A27" s="370" t="s">
        <v>463</v>
      </c>
      <c r="B27" s="371"/>
      <c r="C27" s="378"/>
    </row>
    <row r="28" spans="1:3">
      <c r="A28" s="395">
        <v>17</v>
      </c>
      <c r="B28" s="381" t="s">
        <v>464</v>
      </c>
      <c r="C28" s="375">
        <v>147871719.74700001</v>
      </c>
    </row>
    <row r="29" spans="1:3">
      <c r="A29" s="395">
        <v>18</v>
      </c>
      <c r="B29" s="381" t="s">
        <v>465</v>
      </c>
      <c r="C29" s="375">
        <v>-34994301.531759039</v>
      </c>
    </row>
    <row r="30" spans="1:3">
      <c r="A30" s="393">
        <v>19</v>
      </c>
      <c r="B30" s="394" t="s">
        <v>466</v>
      </c>
      <c r="C30" s="388">
        <v>112877418.21524097</v>
      </c>
    </row>
    <row r="31" spans="1:3">
      <c r="A31" s="370" t="s">
        <v>467</v>
      </c>
      <c r="B31" s="371"/>
      <c r="C31" s="378"/>
    </row>
    <row r="32" spans="1:3" ht="24">
      <c r="A32" s="395" t="s">
        <v>468</v>
      </c>
      <c r="B32" s="380" t="s">
        <v>469</v>
      </c>
      <c r="C32" s="396"/>
    </row>
    <row r="33" spans="1:3">
      <c r="A33" s="395" t="s">
        <v>470</v>
      </c>
      <c r="B33" s="381" t="s">
        <v>471</v>
      </c>
      <c r="C33" s="396"/>
    </row>
    <row r="34" spans="1:3">
      <c r="A34" s="370" t="s">
        <v>472</v>
      </c>
      <c r="B34" s="371"/>
      <c r="C34" s="378"/>
    </row>
    <row r="35" spans="1:3">
      <c r="A35" s="397">
        <v>20</v>
      </c>
      <c r="B35" s="398" t="s">
        <v>473</v>
      </c>
      <c r="C35" s="388">
        <v>229020832.70999998</v>
      </c>
    </row>
    <row r="36" spans="1:3">
      <c r="A36" s="393">
        <v>21</v>
      </c>
      <c r="B36" s="394" t="s">
        <v>474</v>
      </c>
      <c r="C36" s="388">
        <v>1782498151.1940048</v>
      </c>
    </row>
    <row r="37" spans="1:3">
      <c r="A37" s="370" t="s">
        <v>475</v>
      </c>
      <c r="B37" s="371"/>
      <c r="C37" s="378"/>
    </row>
    <row r="38" spans="1:3">
      <c r="A38" s="393">
        <v>22</v>
      </c>
      <c r="B38" s="394" t="s">
        <v>475</v>
      </c>
      <c r="C38" s="501">
        <v>0.12848306886410546</v>
      </c>
    </row>
    <row r="39" spans="1:3">
      <c r="A39" s="370" t="s">
        <v>476</v>
      </c>
      <c r="B39" s="371"/>
      <c r="C39" s="378"/>
    </row>
    <row r="40" spans="1:3">
      <c r="A40" s="399" t="s">
        <v>477</v>
      </c>
      <c r="B40" s="380" t="s">
        <v>478</v>
      </c>
      <c r="C40" s="396"/>
    </row>
    <row r="41" spans="1:3" ht="24">
      <c r="A41" s="400" t="s">
        <v>479</v>
      </c>
      <c r="B41" s="374" t="s">
        <v>480</v>
      </c>
      <c r="C41" s="39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" style="3" bestFit="1" customWidth="1"/>
    <col min="4" max="7" width="18.7109375" style="4" bestFit="1" customWidth="1"/>
    <col min="8" max="13" width="6.7109375" style="5" customWidth="1"/>
    <col min="14" max="16384" width="9.140625" style="5"/>
  </cols>
  <sheetData>
    <row r="1" spans="1:8">
      <c r="A1" s="2" t="s">
        <v>30</v>
      </c>
      <c r="B1" s="3" t="str">
        <f>'Info '!C2</f>
        <v>JSC "BasisBank"</v>
      </c>
    </row>
    <row r="2" spans="1:8">
      <c r="A2" s="2" t="s">
        <v>31</v>
      </c>
      <c r="B2" s="506">
        <v>43830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142</v>
      </c>
      <c r="B4" s="10" t="s">
        <v>141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2">
        <v>43830</v>
      </c>
      <c r="D5" s="442">
        <v>43738</v>
      </c>
      <c r="E5" s="442">
        <v>43646</v>
      </c>
      <c r="F5" s="442">
        <v>43555</v>
      </c>
      <c r="G5" s="443">
        <v>43465</v>
      </c>
    </row>
    <row r="6" spans="1:8">
      <c r="B6" s="221" t="s">
        <v>140</v>
      </c>
      <c r="C6" s="311"/>
      <c r="D6" s="311"/>
      <c r="E6" s="311"/>
      <c r="F6" s="311"/>
      <c r="G6" s="332"/>
    </row>
    <row r="7" spans="1:8">
      <c r="A7" s="13"/>
      <c r="B7" s="222" t="s">
        <v>134</v>
      </c>
      <c r="C7" s="311"/>
      <c r="D7" s="311"/>
      <c r="E7" s="311"/>
      <c r="F7" s="311"/>
      <c r="G7" s="332"/>
    </row>
    <row r="8" spans="1:8" ht="15">
      <c r="A8" s="363">
        <v>1</v>
      </c>
      <c r="B8" s="14" t="s">
        <v>139</v>
      </c>
      <c r="C8" s="432">
        <v>229020832.70999998</v>
      </c>
      <c r="D8" s="433">
        <v>218750973.47</v>
      </c>
      <c r="E8" s="433">
        <v>210197881.79999998</v>
      </c>
      <c r="F8" s="433">
        <v>209924565.16999999</v>
      </c>
      <c r="G8" s="434">
        <v>207916637.90359998</v>
      </c>
    </row>
    <row r="9" spans="1:8" ht="15">
      <c r="A9" s="363">
        <v>2</v>
      </c>
      <c r="B9" s="14" t="s">
        <v>138</v>
      </c>
      <c r="C9" s="432">
        <v>229020832.70999998</v>
      </c>
      <c r="D9" s="433">
        <v>218750973.47</v>
      </c>
      <c r="E9" s="433">
        <v>210197881.79999998</v>
      </c>
      <c r="F9" s="433">
        <v>209924565.16999999</v>
      </c>
      <c r="G9" s="434">
        <v>207916637.90359998</v>
      </c>
    </row>
    <row r="10" spans="1:8" ht="15">
      <c r="A10" s="363">
        <v>3</v>
      </c>
      <c r="B10" s="14" t="s">
        <v>137</v>
      </c>
      <c r="C10" s="432">
        <v>258633011.39696059</v>
      </c>
      <c r="D10" s="433">
        <v>248732469.75277609</v>
      </c>
      <c r="E10" s="433">
        <v>225806272.84884182</v>
      </c>
      <c r="F10" s="433">
        <v>224305045.36071205</v>
      </c>
      <c r="G10" s="434">
        <v>221980553.73650903</v>
      </c>
    </row>
    <row r="11" spans="1:8" ht="15">
      <c r="A11" s="364"/>
      <c r="B11" s="221" t="s">
        <v>136</v>
      </c>
      <c r="C11" s="435"/>
      <c r="D11" s="435"/>
      <c r="E11" s="435"/>
      <c r="F11" s="435"/>
      <c r="G11" s="436"/>
    </row>
    <row r="12" spans="1:8" ht="15" customHeight="1">
      <c r="A12" s="363">
        <v>4</v>
      </c>
      <c r="B12" s="14" t="s">
        <v>269</v>
      </c>
      <c r="C12" s="437">
        <v>1359785587.2047498</v>
      </c>
      <c r="D12" s="437">
        <v>1344638132.5189607</v>
      </c>
      <c r="E12" s="437">
        <v>1354642967.9517217</v>
      </c>
      <c r="F12" s="437">
        <v>1243022792.4400394</v>
      </c>
      <c r="G12" s="437">
        <v>1227819485.8264616</v>
      </c>
    </row>
    <row r="13" spans="1:8" ht="15">
      <c r="A13" s="364"/>
      <c r="B13" s="221" t="s">
        <v>135</v>
      </c>
      <c r="C13" s="438"/>
      <c r="D13" s="438"/>
      <c r="E13" s="438"/>
      <c r="F13" s="438"/>
      <c r="G13" s="439"/>
    </row>
    <row r="14" spans="1:8" s="17" customFormat="1" ht="15">
      <c r="A14" s="363"/>
      <c r="B14" s="222" t="s">
        <v>134</v>
      </c>
      <c r="C14" s="300"/>
      <c r="D14" s="15"/>
      <c r="E14" s="15"/>
      <c r="F14" s="15"/>
      <c r="G14" s="16"/>
    </row>
    <row r="15" spans="1:8" ht="15">
      <c r="A15" s="365">
        <v>5</v>
      </c>
      <c r="B15" s="14" t="str">
        <f>"Common equity Tier 1 ratio &gt;="&amp;'9.1. Capital Requirements'!C19*100&amp;"%"</f>
        <v>Common equity Tier 1 ratio &gt;=8.67344676373385%</v>
      </c>
      <c r="C15" s="421">
        <v>0.16842422427846718</v>
      </c>
      <c r="D15" s="422">
        <v>0.16268389850004153</v>
      </c>
      <c r="E15" s="422">
        <v>0.15516847374022708</v>
      </c>
      <c r="F15" s="422">
        <v>0.16888231370071702</v>
      </c>
      <c r="G15" s="423">
        <v>0.16933811549964817</v>
      </c>
    </row>
    <row r="16" spans="1:8" ht="15" customHeight="1">
      <c r="A16" s="365">
        <v>6</v>
      </c>
      <c r="B16" s="14" t="str">
        <f>"Tier 1 ratio &gt;="&amp;'9.1. Capital Requirements'!C20*100&amp;"%"</f>
        <v>Tier 1 ratio &gt;=10.7379439444857%</v>
      </c>
      <c r="C16" s="421">
        <v>0.16842422427846718</v>
      </c>
      <c r="D16" s="422">
        <v>0.16268389850004153</v>
      </c>
      <c r="E16" s="422">
        <v>0.15516847374022708</v>
      </c>
      <c r="F16" s="422">
        <v>0.16888231370071702</v>
      </c>
      <c r="G16" s="423">
        <v>0.16933811549964817</v>
      </c>
    </row>
    <row r="17" spans="1:7" ht="15">
      <c r="A17" s="365">
        <v>7</v>
      </c>
      <c r="B17" s="14" t="str">
        <f>"Total Regulatory Capital ratio &gt;="&amp;'9.1. Capital Requirements'!C21*100&amp;"%"</f>
        <v>Total Regulatory Capital ratio &gt;=16.1774056289484%</v>
      </c>
      <c r="C17" s="421">
        <v>0.19020131837742218</v>
      </c>
      <c r="D17" s="422">
        <v>0.18498097275198963</v>
      </c>
      <c r="E17" s="422">
        <v>0.16669061752136108</v>
      </c>
      <c r="F17" s="422">
        <v>0.18045127307794884</v>
      </c>
      <c r="G17" s="423">
        <v>0.18079249946672005</v>
      </c>
    </row>
    <row r="18" spans="1:7" ht="15">
      <c r="A18" s="364"/>
      <c r="B18" s="223" t="s">
        <v>133</v>
      </c>
      <c r="C18" s="424"/>
      <c r="D18" s="424"/>
      <c r="E18" s="424"/>
      <c r="F18" s="424"/>
      <c r="G18" s="425"/>
    </row>
    <row r="19" spans="1:7" ht="15" customHeight="1">
      <c r="A19" s="366">
        <v>8</v>
      </c>
      <c r="B19" s="14" t="s">
        <v>132</v>
      </c>
      <c r="C19" s="426">
        <v>7.4598491471317488E-2</v>
      </c>
      <c r="D19" s="427">
        <v>7.547097025976339E-2</v>
      </c>
      <c r="E19" s="427">
        <v>7.5940988753890257E-2</v>
      </c>
      <c r="F19" s="427">
        <v>7.5984220434931665E-2</v>
      </c>
      <c r="G19" s="428">
        <v>7.8368089387850878E-2</v>
      </c>
    </row>
    <row r="20" spans="1:7" ht="15">
      <c r="A20" s="366">
        <v>9</v>
      </c>
      <c r="B20" s="14" t="s">
        <v>131</v>
      </c>
      <c r="C20" s="426">
        <v>3.7182167425987976E-2</v>
      </c>
      <c r="D20" s="427">
        <v>3.6969661371401834E-2</v>
      </c>
      <c r="E20" s="427">
        <v>3.6859486558429445E-2</v>
      </c>
      <c r="F20" s="427">
        <v>3.6769033292426312E-2</v>
      </c>
      <c r="G20" s="428">
        <v>3.5090610937669693E-2</v>
      </c>
    </row>
    <row r="21" spans="1:7" ht="15">
      <c r="A21" s="366">
        <v>10</v>
      </c>
      <c r="B21" s="14" t="s">
        <v>130</v>
      </c>
      <c r="C21" s="426">
        <v>2.3781958508763735E-2</v>
      </c>
      <c r="D21" s="427">
        <v>2.3868923491411873E-2</v>
      </c>
      <c r="E21" s="427">
        <v>2.3658601903984815E-2</v>
      </c>
      <c r="F21" s="427">
        <v>2.4997713503312775E-2</v>
      </c>
      <c r="G21" s="428">
        <v>3.1461724552654641E-2</v>
      </c>
    </row>
    <row r="22" spans="1:7" ht="15">
      <c r="A22" s="366">
        <v>11</v>
      </c>
      <c r="B22" s="14" t="s">
        <v>129</v>
      </c>
      <c r="C22" s="426">
        <v>3.7416324045329519E-2</v>
      </c>
      <c r="D22" s="427">
        <v>3.8501308888361549E-2</v>
      </c>
      <c r="E22" s="427">
        <v>3.9081502195460818E-2</v>
      </c>
      <c r="F22" s="427">
        <v>3.921518714250536E-2</v>
      </c>
      <c r="G22" s="428">
        <v>4.3277478450181192E-2</v>
      </c>
    </row>
    <row r="23" spans="1:7" ht="15">
      <c r="A23" s="366">
        <v>12</v>
      </c>
      <c r="B23" s="14" t="s">
        <v>274</v>
      </c>
      <c r="C23" s="426">
        <v>1.6603306420514993E-2</v>
      </c>
      <c r="D23" s="427">
        <v>1.3115457441101678E-2</v>
      </c>
      <c r="E23" s="427">
        <v>8.8224157700059289E-3</v>
      </c>
      <c r="F23" s="427">
        <v>6.4927878416268497E-3</v>
      </c>
      <c r="G23" s="428">
        <v>2.865169487050399E-2</v>
      </c>
    </row>
    <row r="24" spans="1:7" ht="15">
      <c r="A24" s="366">
        <v>13</v>
      </c>
      <c r="B24" s="14" t="s">
        <v>275</v>
      </c>
      <c r="C24" s="426">
        <v>0.10984023371340056</v>
      </c>
      <c r="D24" s="427">
        <v>8.5606706722938825E-2</v>
      </c>
      <c r="E24" s="427">
        <v>5.6594468017330063E-2</v>
      </c>
      <c r="F24" s="427">
        <v>4.0940796990077043E-2</v>
      </c>
      <c r="G24" s="428">
        <v>0.17643253083622418</v>
      </c>
    </row>
    <row r="25" spans="1:7" ht="15">
      <c r="A25" s="364"/>
      <c r="B25" s="223" t="s">
        <v>354</v>
      </c>
      <c r="C25" s="424"/>
      <c r="D25" s="424"/>
      <c r="E25" s="424"/>
      <c r="F25" s="424"/>
      <c r="G25" s="425"/>
    </row>
    <row r="26" spans="1:7" ht="15">
      <c r="A26" s="366">
        <v>14</v>
      </c>
      <c r="B26" s="14" t="s">
        <v>128</v>
      </c>
      <c r="C26" s="426">
        <v>3.8814743834182715E-2</v>
      </c>
      <c r="D26" s="427">
        <v>5.5721109754603086E-2</v>
      </c>
      <c r="E26" s="427">
        <v>6.1735153385548892E-2</v>
      </c>
      <c r="F26" s="427">
        <v>5.1365467993012871E-2</v>
      </c>
      <c r="G26" s="428">
        <v>3.7616392189984187E-2</v>
      </c>
    </row>
    <row r="27" spans="1:7" ht="15" customHeight="1">
      <c r="A27" s="366">
        <v>15</v>
      </c>
      <c r="B27" s="14" t="s">
        <v>127</v>
      </c>
      <c r="C27" s="426">
        <v>3.8608235866513921E-2</v>
      </c>
      <c r="D27" s="427">
        <v>4.3655364173270726E-2</v>
      </c>
      <c r="E27" s="427">
        <v>4.4811190972136233E-2</v>
      </c>
      <c r="F27" s="427">
        <v>4.2657769061922722E-2</v>
      </c>
      <c r="G27" s="428">
        <v>3.7622163075962334E-2</v>
      </c>
    </row>
    <row r="28" spans="1:7" ht="15">
      <c r="A28" s="366">
        <v>16</v>
      </c>
      <c r="B28" s="14" t="s">
        <v>126</v>
      </c>
      <c r="C28" s="426">
        <v>0.55866720046453433</v>
      </c>
      <c r="D28" s="427">
        <v>0.57216847691981376</v>
      </c>
      <c r="E28" s="427">
        <v>0.63594775124018077</v>
      </c>
      <c r="F28" s="427">
        <v>0.63382651535182211</v>
      </c>
      <c r="G28" s="428">
        <v>0.6305399913877463</v>
      </c>
    </row>
    <row r="29" spans="1:7" ht="15" customHeight="1">
      <c r="A29" s="366">
        <v>17</v>
      </c>
      <c r="B29" s="14" t="s">
        <v>125</v>
      </c>
      <c r="C29" s="426">
        <v>0.54521103035847407</v>
      </c>
      <c r="D29" s="427">
        <v>0.56591274924137691</v>
      </c>
      <c r="E29" s="427">
        <v>0.56707310144366196</v>
      </c>
      <c r="F29" s="427">
        <v>0.5616304094212704</v>
      </c>
      <c r="G29" s="428">
        <v>0.57228772317317134</v>
      </c>
    </row>
    <row r="30" spans="1:7" ht="15">
      <c r="A30" s="366">
        <v>18</v>
      </c>
      <c r="B30" s="14" t="s">
        <v>124</v>
      </c>
      <c r="C30" s="426">
        <v>9.0015197420837273E-2</v>
      </c>
      <c r="D30" s="427">
        <v>3.1148089287758179E-2</v>
      </c>
      <c r="E30" s="427">
        <v>3.5633842070909527E-2</v>
      </c>
      <c r="F30" s="427">
        <v>1.7273363159113694E-2</v>
      </c>
      <c r="G30" s="428">
        <v>0.16269619276535946</v>
      </c>
    </row>
    <row r="31" spans="1:7" ht="15" customHeight="1">
      <c r="A31" s="364"/>
      <c r="B31" s="223" t="s">
        <v>355</v>
      </c>
      <c r="C31" s="424"/>
      <c r="D31" s="424"/>
      <c r="E31" s="424"/>
      <c r="F31" s="424"/>
      <c r="G31" s="425"/>
    </row>
    <row r="32" spans="1:7" ht="15" customHeight="1">
      <c r="A32" s="366">
        <v>19</v>
      </c>
      <c r="B32" s="14" t="s">
        <v>123</v>
      </c>
      <c r="C32" s="431">
        <v>0.28866582898190268</v>
      </c>
      <c r="D32" s="429">
        <v>0.32566285220930696</v>
      </c>
      <c r="E32" s="429">
        <v>0.31966287607294513</v>
      </c>
      <c r="F32" s="429">
        <v>0.29841612350315833</v>
      </c>
      <c r="G32" s="430">
        <v>0.30380043698047682</v>
      </c>
    </row>
    <row r="33" spans="1:7" ht="15" customHeight="1">
      <c r="A33" s="366">
        <v>20</v>
      </c>
      <c r="B33" s="14" t="s">
        <v>122</v>
      </c>
      <c r="C33" s="431">
        <v>0.65081832892319491</v>
      </c>
      <c r="D33" s="429">
        <v>0.68484755651922413</v>
      </c>
      <c r="E33" s="429">
        <v>0.6868560771496518</v>
      </c>
      <c r="F33" s="429">
        <v>0.69071091957128494</v>
      </c>
      <c r="G33" s="430">
        <v>0.69731021771532631</v>
      </c>
    </row>
    <row r="34" spans="1:7" ht="15" customHeight="1">
      <c r="A34" s="366">
        <v>21</v>
      </c>
      <c r="B34" s="14" t="s">
        <v>121</v>
      </c>
      <c r="C34" s="431">
        <v>0.2203742753075271</v>
      </c>
      <c r="D34" s="429">
        <v>0.22502680483253343</v>
      </c>
      <c r="E34" s="429">
        <v>0.23356354242549265</v>
      </c>
      <c r="F34" s="429">
        <v>0.2457060145826058</v>
      </c>
      <c r="G34" s="430">
        <v>0.26597819226064201</v>
      </c>
    </row>
    <row r="35" spans="1:7" ht="15" customHeight="1">
      <c r="A35" s="367"/>
      <c r="B35" s="223" t="s">
        <v>398</v>
      </c>
      <c r="C35" s="311"/>
      <c r="D35" s="311"/>
      <c r="E35" s="311"/>
      <c r="F35" s="311"/>
      <c r="G35" s="332"/>
    </row>
    <row r="36" spans="1:7" ht="15">
      <c r="A36" s="366">
        <v>22</v>
      </c>
      <c r="B36" s="14" t="s">
        <v>381</v>
      </c>
      <c r="C36" s="18">
        <v>465115398.83957189</v>
      </c>
      <c r="D36" s="19">
        <v>461494515.50930411</v>
      </c>
      <c r="E36" s="19">
        <v>425348002.45933306</v>
      </c>
      <c r="F36" s="19">
        <v>369765654.24648392</v>
      </c>
      <c r="G36" s="20">
        <v>385346440.77729994</v>
      </c>
    </row>
    <row r="37" spans="1:7" ht="15" customHeight="1">
      <c r="A37" s="366">
        <v>23</v>
      </c>
      <c r="B37" s="14" t="s">
        <v>393</v>
      </c>
      <c r="C37" s="18">
        <v>212250100.1957415</v>
      </c>
      <c r="D37" s="19">
        <v>232894584.11591014</v>
      </c>
      <c r="E37" s="19">
        <v>211554191.77801499</v>
      </c>
      <c r="F37" s="19">
        <v>210151384.32850733</v>
      </c>
      <c r="G37" s="20">
        <v>225044412.07161105</v>
      </c>
    </row>
    <row r="38" spans="1:7" ht="15.75" thickBot="1">
      <c r="A38" s="368">
        <v>24</v>
      </c>
      <c r="B38" s="224" t="s">
        <v>382</v>
      </c>
      <c r="C38" s="528">
        <v>2.1913553793879612</v>
      </c>
      <c r="D38" s="440">
        <v>1.9815596711326753</v>
      </c>
      <c r="E38" s="440">
        <v>2.0105865021367819</v>
      </c>
      <c r="F38" s="440">
        <v>1.759520430607626</v>
      </c>
      <c r="G38" s="441">
        <v>1.7123128596264787</v>
      </c>
    </row>
    <row r="39" spans="1:7">
      <c r="A39" s="21"/>
    </row>
    <row r="40" spans="1:7">
      <c r="B40" s="302"/>
    </row>
    <row r="41" spans="1:7" ht="51">
      <c r="B41" s="302" t="s">
        <v>397</v>
      </c>
    </row>
    <row r="43" spans="1:7">
      <c r="B43" s="30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39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30</v>
      </c>
      <c r="B1" s="4" t="str">
        <f>'Info '!C2</f>
        <v>JSC "BasisBank"</v>
      </c>
    </row>
    <row r="2" spans="1:8">
      <c r="A2" s="2" t="s">
        <v>31</v>
      </c>
      <c r="B2" s="506">
        <v>43830</v>
      </c>
    </row>
    <row r="3" spans="1:8">
      <c r="A3" s="2"/>
    </row>
    <row r="4" spans="1:8" ht="15" thickBot="1">
      <c r="A4" s="22" t="s">
        <v>32</v>
      </c>
      <c r="B4" s="23" t="s">
        <v>33</v>
      </c>
      <c r="C4" s="22"/>
      <c r="D4" s="24"/>
      <c r="E4" s="24"/>
      <c r="F4" s="25"/>
      <c r="G4" s="25"/>
      <c r="H4" s="26" t="s">
        <v>73</v>
      </c>
    </row>
    <row r="5" spans="1:8">
      <c r="A5" s="27"/>
      <c r="B5" s="28"/>
      <c r="C5" s="540" t="s">
        <v>68</v>
      </c>
      <c r="D5" s="541"/>
      <c r="E5" s="542"/>
      <c r="F5" s="540" t="s">
        <v>72</v>
      </c>
      <c r="G5" s="541"/>
      <c r="H5" s="543"/>
    </row>
    <row r="6" spans="1:8">
      <c r="A6" s="29" t="s">
        <v>6</v>
      </c>
      <c r="B6" s="30" t="s">
        <v>34</v>
      </c>
      <c r="C6" s="31" t="s">
        <v>69</v>
      </c>
      <c r="D6" s="31" t="s">
        <v>70</v>
      </c>
      <c r="E6" s="31" t="s">
        <v>71</v>
      </c>
      <c r="F6" s="31" t="s">
        <v>69</v>
      </c>
      <c r="G6" s="31" t="s">
        <v>70</v>
      </c>
      <c r="H6" s="32" t="s">
        <v>71</v>
      </c>
    </row>
    <row r="7" spans="1:8">
      <c r="A7" s="29">
        <v>1</v>
      </c>
      <c r="B7" s="33" t="s">
        <v>35</v>
      </c>
      <c r="C7" s="34">
        <v>15073237.42</v>
      </c>
      <c r="D7" s="34">
        <v>21726807.168699998</v>
      </c>
      <c r="E7" s="35">
        <v>36800044.588699996</v>
      </c>
      <c r="F7" s="36">
        <v>15916983.6</v>
      </c>
      <c r="G7" s="37">
        <v>16965491.350400001</v>
      </c>
      <c r="H7" s="38">
        <v>32882474.950400002</v>
      </c>
    </row>
    <row r="8" spans="1:8">
      <c r="A8" s="29">
        <v>2</v>
      </c>
      <c r="B8" s="33" t="s">
        <v>36</v>
      </c>
      <c r="C8" s="34">
        <v>40851251.43</v>
      </c>
      <c r="D8" s="34">
        <v>179075241.61199999</v>
      </c>
      <c r="E8" s="35">
        <v>219926493.042</v>
      </c>
      <c r="F8" s="36">
        <v>31775104.329999998</v>
      </c>
      <c r="G8" s="37">
        <v>170451123.14309999</v>
      </c>
      <c r="H8" s="38">
        <v>202226227.47310001</v>
      </c>
    </row>
    <row r="9" spans="1:8">
      <c r="A9" s="29">
        <v>3</v>
      </c>
      <c r="B9" s="33" t="s">
        <v>37</v>
      </c>
      <c r="C9" s="34">
        <v>10431883.67</v>
      </c>
      <c r="D9" s="34">
        <v>166934406.30270001</v>
      </c>
      <c r="E9" s="35">
        <v>177366289.9727</v>
      </c>
      <c r="F9" s="36">
        <v>1206958.51</v>
      </c>
      <c r="G9" s="37">
        <v>65809613.311099999</v>
      </c>
      <c r="H9" s="38">
        <v>67016571.821099997</v>
      </c>
    </row>
    <row r="10" spans="1:8">
      <c r="A10" s="29">
        <v>4</v>
      </c>
      <c r="B10" s="33" t="s">
        <v>38</v>
      </c>
      <c r="C10" s="34">
        <v>0</v>
      </c>
      <c r="D10" s="34">
        <v>0</v>
      </c>
      <c r="E10" s="35">
        <v>0</v>
      </c>
      <c r="F10" s="36">
        <v>0</v>
      </c>
      <c r="G10" s="37">
        <v>0</v>
      </c>
      <c r="H10" s="38">
        <v>0</v>
      </c>
    </row>
    <row r="11" spans="1:8">
      <c r="A11" s="29">
        <v>5</v>
      </c>
      <c r="B11" s="33" t="s">
        <v>39</v>
      </c>
      <c r="C11" s="34">
        <v>192809747.31</v>
      </c>
      <c r="D11" s="34">
        <v>5620692</v>
      </c>
      <c r="E11" s="35">
        <v>198430439.31</v>
      </c>
      <c r="F11" s="36">
        <v>172524654.21999997</v>
      </c>
      <c r="G11" s="37">
        <v>0</v>
      </c>
      <c r="H11" s="38">
        <v>172524654.21999997</v>
      </c>
    </row>
    <row r="12" spans="1:8">
      <c r="A12" s="29">
        <v>6.1</v>
      </c>
      <c r="B12" s="39" t="s">
        <v>40</v>
      </c>
      <c r="C12" s="34">
        <v>439957031.13</v>
      </c>
      <c r="D12" s="34">
        <v>556925665.08719993</v>
      </c>
      <c r="E12" s="35">
        <v>996882696.21719992</v>
      </c>
      <c r="F12" s="36">
        <v>337892802.23000002</v>
      </c>
      <c r="G12" s="37">
        <v>576665727.39049995</v>
      </c>
      <c r="H12" s="38">
        <v>914558529.62049997</v>
      </c>
    </row>
    <row r="13" spans="1:8">
      <c r="A13" s="29">
        <v>6.2</v>
      </c>
      <c r="B13" s="39" t="s">
        <v>41</v>
      </c>
      <c r="C13" s="34">
        <v>-12849483.609200001</v>
      </c>
      <c r="D13" s="34">
        <v>-25638398.657600001</v>
      </c>
      <c r="E13" s="35">
        <v>-38487882.266800001</v>
      </c>
      <c r="F13" s="36">
        <v>-9500795.8363329805</v>
      </c>
      <c r="G13" s="37">
        <v>-24906874.3075618</v>
      </c>
      <c r="H13" s="38">
        <v>-34407670.143894777</v>
      </c>
    </row>
    <row r="14" spans="1:8">
      <c r="A14" s="29">
        <v>6</v>
      </c>
      <c r="B14" s="33" t="s">
        <v>42</v>
      </c>
      <c r="C14" s="35">
        <v>427107547.52079999</v>
      </c>
      <c r="D14" s="35">
        <v>531287266.42959994</v>
      </c>
      <c r="E14" s="35">
        <v>958394813.95039988</v>
      </c>
      <c r="F14" s="35">
        <v>328392006.39366704</v>
      </c>
      <c r="G14" s="35">
        <v>551758853.08293819</v>
      </c>
      <c r="H14" s="38">
        <v>880150859.47660518</v>
      </c>
    </row>
    <row r="15" spans="1:8">
      <c r="A15" s="29">
        <v>7</v>
      </c>
      <c r="B15" s="33" t="s">
        <v>43</v>
      </c>
      <c r="C15" s="34">
        <v>6594841.580000001</v>
      </c>
      <c r="D15" s="34">
        <v>2667593.1606000005</v>
      </c>
      <c r="E15" s="35">
        <v>9262434.7406000011</v>
      </c>
      <c r="F15" s="36">
        <v>5529698.6600000001</v>
      </c>
      <c r="G15" s="37">
        <v>2716440.1574999997</v>
      </c>
      <c r="H15" s="38">
        <v>8246138.8174999999</v>
      </c>
    </row>
    <row r="16" spans="1:8">
      <c r="A16" s="29">
        <v>8</v>
      </c>
      <c r="B16" s="33" t="s">
        <v>202</v>
      </c>
      <c r="C16" s="34">
        <v>13825651.045</v>
      </c>
      <c r="D16" s="34">
        <v>0</v>
      </c>
      <c r="E16" s="35">
        <v>13825651.045</v>
      </c>
      <c r="F16" s="36">
        <v>8909284.6730000004</v>
      </c>
      <c r="G16" s="37">
        <v>0</v>
      </c>
      <c r="H16" s="38">
        <v>8909284.6730000004</v>
      </c>
    </row>
    <row r="17" spans="1:8">
      <c r="A17" s="29">
        <v>9</v>
      </c>
      <c r="B17" s="33" t="s">
        <v>44</v>
      </c>
      <c r="C17" s="34">
        <v>9362704.2200000007</v>
      </c>
      <c r="D17" s="34">
        <v>0</v>
      </c>
      <c r="E17" s="35">
        <v>9362704.2200000007</v>
      </c>
      <c r="F17" s="36">
        <v>6362704.6600000001</v>
      </c>
      <c r="G17" s="37">
        <v>0</v>
      </c>
      <c r="H17" s="38">
        <v>6362704.6600000001</v>
      </c>
    </row>
    <row r="18" spans="1:8">
      <c r="A18" s="29">
        <v>10</v>
      </c>
      <c r="B18" s="33" t="s">
        <v>45</v>
      </c>
      <c r="C18" s="34">
        <v>32516689.32</v>
      </c>
      <c r="D18" s="34">
        <v>0</v>
      </c>
      <c r="E18" s="35">
        <v>32516689.32</v>
      </c>
      <c r="F18" s="36">
        <v>28000237</v>
      </c>
      <c r="G18" s="37">
        <v>0</v>
      </c>
      <c r="H18" s="38">
        <v>28000237</v>
      </c>
    </row>
    <row r="19" spans="1:8">
      <c r="A19" s="29">
        <v>11</v>
      </c>
      <c r="B19" s="33" t="s">
        <v>46</v>
      </c>
      <c r="C19" s="34">
        <v>8706472.1317999996</v>
      </c>
      <c r="D19" s="34">
        <v>531961.87879999995</v>
      </c>
      <c r="E19" s="35">
        <v>9238434.0105999988</v>
      </c>
      <c r="F19" s="36">
        <v>5176289.2711999994</v>
      </c>
      <c r="G19" s="37">
        <v>187022.76850799998</v>
      </c>
      <c r="H19" s="38">
        <v>5363312.0397079997</v>
      </c>
    </row>
    <row r="20" spans="1:8">
      <c r="A20" s="29">
        <v>12</v>
      </c>
      <c r="B20" s="41" t="s">
        <v>47</v>
      </c>
      <c r="C20" s="35">
        <v>757280025.64760005</v>
      </c>
      <c r="D20" s="35">
        <v>907843968.55239987</v>
      </c>
      <c r="E20" s="35">
        <v>1665123994.1999998</v>
      </c>
      <c r="F20" s="35">
        <v>603793921.31786692</v>
      </c>
      <c r="G20" s="35">
        <v>807888543.81354618</v>
      </c>
      <c r="H20" s="38">
        <v>1411682465.131413</v>
      </c>
    </row>
    <row r="21" spans="1:8">
      <c r="A21" s="29"/>
      <c r="B21" s="30" t="s">
        <v>48</v>
      </c>
      <c r="C21" s="42"/>
      <c r="D21" s="42"/>
      <c r="E21" s="42"/>
      <c r="F21" s="43"/>
      <c r="G21" s="44"/>
      <c r="H21" s="45"/>
    </row>
    <row r="22" spans="1:8">
      <c r="A22" s="29">
        <v>13</v>
      </c>
      <c r="B22" s="33" t="s">
        <v>49</v>
      </c>
      <c r="C22" s="34">
        <v>28001144.460000001</v>
      </c>
      <c r="D22" s="34">
        <v>22466500</v>
      </c>
      <c r="E22" s="35">
        <v>50467644.460000001</v>
      </c>
      <c r="F22" s="36">
        <v>1144.46</v>
      </c>
      <c r="G22" s="37">
        <v>50146300</v>
      </c>
      <c r="H22" s="38">
        <v>50147444.460000001</v>
      </c>
    </row>
    <row r="23" spans="1:8">
      <c r="A23" s="29">
        <v>14</v>
      </c>
      <c r="B23" s="33" t="s">
        <v>50</v>
      </c>
      <c r="C23" s="34">
        <v>122834834.96000001</v>
      </c>
      <c r="D23" s="34">
        <v>107699065.92389999</v>
      </c>
      <c r="E23" s="35">
        <v>230533900.88389999</v>
      </c>
      <c r="F23" s="36">
        <v>127428298.78999999</v>
      </c>
      <c r="G23" s="37">
        <v>106485263.16860001</v>
      </c>
      <c r="H23" s="38">
        <v>233913561.95859998</v>
      </c>
    </row>
    <row r="24" spans="1:8">
      <c r="A24" s="29">
        <v>15</v>
      </c>
      <c r="B24" s="33" t="s">
        <v>51</v>
      </c>
      <c r="C24" s="34">
        <v>37321730.18</v>
      </c>
      <c r="D24" s="34">
        <v>99094862.4551</v>
      </c>
      <c r="E24" s="35">
        <v>136416592.63510001</v>
      </c>
      <c r="F24" s="36">
        <v>45960313.789999999</v>
      </c>
      <c r="G24" s="37">
        <v>95602874.373099998</v>
      </c>
      <c r="H24" s="38">
        <v>141563188.1631</v>
      </c>
    </row>
    <row r="25" spans="1:8">
      <c r="A25" s="29">
        <v>16</v>
      </c>
      <c r="B25" s="33" t="s">
        <v>52</v>
      </c>
      <c r="C25" s="34">
        <v>77838436.99000001</v>
      </c>
      <c r="D25" s="34">
        <v>318550941.449</v>
      </c>
      <c r="E25" s="35">
        <v>396389378.43900001</v>
      </c>
      <c r="F25" s="36">
        <v>100858303.58</v>
      </c>
      <c r="G25" s="37">
        <v>252425424.7378</v>
      </c>
      <c r="H25" s="38">
        <v>353283728.31779999</v>
      </c>
    </row>
    <row r="26" spans="1:8">
      <c r="A26" s="29">
        <v>17</v>
      </c>
      <c r="B26" s="33" t="s">
        <v>53</v>
      </c>
      <c r="C26" s="42">
        <v>0</v>
      </c>
      <c r="D26" s="42">
        <v>0</v>
      </c>
      <c r="E26" s="35">
        <v>0</v>
      </c>
      <c r="F26" s="43"/>
      <c r="G26" s="44"/>
      <c r="H26" s="38">
        <v>0</v>
      </c>
    </row>
    <row r="27" spans="1:8">
      <c r="A27" s="29">
        <v>18</v>
      </c>
      <c r="B27" s="33" t="s">
        <v>54</v>
      </c>
      <c r="C27" s="34">
        <v>220494400</v>
      </c>
      <c r="D27" s="34">
        <v>349425993.88910002</v>
      </c>
      <c r="E27" s="35">
        <v>569920393.88910007</v>
      </c>
      <c r="F27" s="36">
        <v>76655000</v>
      </c>
      <c r="G27" s="37">
        <v>316251743.12629998</v>
      </c>
      <c r="H27" s="38">
        <v>392906743.12629998</v>
      </c>
    </row>
    <row r="28" spans="1:8">
      <c r="A28" s="29">
        <v>19</v>
      </c>
      <c r="B28" s="33" t="s">
        <v>55</v>
      </c>
      <c r="C28" s="34">
        <v>2173978.5</v>
      </c>
      <c r="D28" s="34">
        <v>8605927.1140000001</v>
      </c>
      <c r="E28" s="35">
        <v>10779905.614</v>
      </c>
      <c r="F28" s="36">
        <v>1206403.7800000003</v>
      </c>
      <c r="G28" s="37">
        <v>7997093.2127999999</v>
      </c>
      <c r="H28" s="38">
        <v>9203496.9928000011</v>
      </c>
    </row>
    <row r="29" spans="1:8">
      <c r="A29" s="29">
        <v>20</v>
      </c>
      <c r="B29" s="33" t="s">
        <v>56</v>
      </c>
      <c r="C29" s="34">
        <v>8764743.6600000001</v>
      </c>
      <c r="D29" s="34">
        <v>7232925.0516999997</v>
      </c>
      <c r="E29" s="35">
        <v>15997668.7117</v>
      </c>
      <c r="F29" s="36">
        <v>8923496.1603157595</v>
      </c>
      <c r="G29" s="37">
        <v>2807424.83466818</v>
      </c>
      <c r="H29" s="38">
        <v>11730920.994983939</v>
      </c>
    </row>
    <row r="30" spans="1:8">
      <c r="A30" s="29">
        <v>21</v>
      </c>
      <c r="B30" s="33" t="s">
        <v>57</v>
      </c>
      <c r="C30" s="34">
        <v>0</v>
      </c>
      <c r="D30" s="34">
        <v>14051730</v>
      </c>
      <c r="E30" s="35">
        <v>14051730</v>
      </c>
      <c r="F30" s="36">
        <v>0</v>
      </c>
      <c r="G30" s="37">
        <v>0</v>
      </c>
      <c r="H30" s="38">
        <v>0</v>
      </c>
    </row>
    <row r="31" spans="1:8">
      <c r="A31" s="29">
        <v>22</v>
      </c>
      <c r="B31" s="41" t="s">
        <v>58</v>
      </c>
      <c r="C31" s="35">
        <v>497429268.75000006</v>
      </c>
      <c r="D31" s="35">
        <v>927127945.8828001</v>
      </c>
      <c r="E31" s="35">
        <v>1424557214.6328001</v>
      </c>
      <c r="F31" s="35">
        <v>361032960.56031573</v>
      </c>
      <c r="G31" s="35">
        <v>831716123.45326817</v>
      </c>
      <c r="H31" s="38">
        <v>1192749084.0135839</v>
      </c>
    </row>
    <row r="32" spans="1:8">
      <c r="A32" s="29"/>
      <c r="B32" s="30" t="s">
        <v>59</v>
      </c>
      <c r="C32" s="42"/>
      <c r="D32" s="42"/>
      <c r="E32" s="34"/>
      <c r="F32" s="43"/>
      <c r="G32" s="44"/>
      <c r="H32" s="45"/>
    </row>
    <row r="33" spans="1:8">
      <c r="A33" s="29">
        <v>23</v>
      </c>
      <c r="B33" s="33" t="s">
        <v>60</v>
      </c>
      <c r="C33" s="34">
        <v>16181147</v>
      </c>
      <c r="D33" s="42">
        <v>0</v>
      </c>
      <c r="E33" s="35">
        <v>16181147</v>
      </c>
      <c r="F33" s="36">
        <v>16137647</v>
      </c>
      <c r="G33" s="44">
        <v>0</v>
      </c>
      <c r="H33" s="38">
        <v>16137647</v>
      </c>
    </row>
    <row r="34" spans="1:8">
      <c r="A34" s="29">
        <v>24</v>
      </c>
      <c r="B34" s="33" t="s">
        <v>61</v>
      </c>
      <c r="C34" s="34">
        <v>0</v>
      </c>
      <c r="D34" s="42">
        <v>0</v>
      </c>
      <c r="E34" s="35">
        <v>0</v>
      </c>
      <c r="F34" s="36">
        <v>0</v>
      </c>
      <c r="G34" s="44">
        <v>0</v>
      </c>
      <c r="H34" s="38">
        <v>0</v>
      </c>
    </row>
    <row r="35" spans="1:8">
      <c r="A35" s="29">
        <v>25</v>
      </c>
      <c r="B35" s="40" t="s">
        <v>62</v>
      </c>
      <c r="C35" s="34">
        <v>0</v>
      </c>
      <c r="D35" s="42">
        <v>0</v>
      </c>
      <c r="E35" s="35">
        <v>0</v>
      </c>
      <c r="F35" s="36">
        <v>0</v>
      </c>
      <c r="G35" s="44">
        <v>0</v>
      </c>
      <c r="H35" s="38">
        <v>0</v>
      </c>
    </row>
    <row r="36" spans="1:8">
      <c r="A36" s="29">
        <v>26</v>
      </c>
      <c r="B36" s="33" t="s">
        <v>63</v>
      </c>
      <c r="C36" s="34">
        <v>76412652.799999997</v>
      </c>
      <c r="D36" s="42">
        <v>0</v>
      </c>
      <c r="E36" s="35">
        <v>76412652.799999997</v>
      </c>
      <c r="F36" s="36">
        <v>75783642.799999997</v>
      </c>
      <c r="G36" s="44">
        <v>0</v>
      </c>
      <c r="H36" s="38">
        <v>75783642.799999997</v>
      </c>
    </row>
    <row r="37" spans="1:8">
      <c r="A37" s="29">
        <v>27</v>
      </c>
      <c r="B37" s="33" t="s">
        <v>64</v>
      </c>
      <c r="C37" s="34">
        <v>113629627.99000001</v>
      </c>
      <c r="D37" s="42">
        <v>0</v>
      </c>
      <c r="E37" s="35">
        <v>113629627.99000001</v>
      </c>
      <c r="F37" s="36">
        <v>82128715.530000001</v>
      </c>
      <c r="G37" s="44">
        <v>0</v>
      </c>
      <c r="H37" s="38">
        <v>82128715.530000001</v>
      </c>
    </row>
    <row r="38" spans="1:8">
      <c r="A38" s="29">
        <v>28</v>
      </c>
      <c r="B38" s="33" t="s">
        <v>65</v>
      </c>
      <c r="C38" s="34">
        <v>24830001.858699992</v>
      </c>
      <c r="D38" s="42">
        <v>0</v>
      </c>
      <c r="E38" s="35">
        <v>24830001.858699992</v>
      </c>
      <c r="F38" s="36">
        <v>35230140.253599994</v>
      </c>
      <c r="G38" s="44">
        <v>0</v>
      </c>
      <c r="H38" s="38">
        <v>35230140.253599994</v>
      </c>
    </row>
    <row r="39" spans="1:8">
      <c r="A39" s="29">
        <v>29</v>
      </c>
      <c r="B39" s="33" t="s">
        <v>66</v>
      </c>
      <c r="C39" s="34">
        <v>9513350.1799999997</v>
      </c>
      <c r="D39" s="42">
        <v>0</v>
      </c>
      <c r="E39" s="35">
        <v>9513350.1799999997</v>
      </c>
      <c r="F39" s="36">
        <v>9653235.25</v>
      </c>
      <c r="G39" s="44">
        <v>0</v>
      </c>
      <c r="H39" s="38">
        <v>9653235.25</v>
      </c>
    </row>
    <row r="40" spans="1:8">
      <c r="A40" s="29">
        <v>30</v>
      </c>
      <c r="B40" s="271" t="s">
        <v>270</v>
      </c>
      <c r="C40" s="34">
        <v>240566779.82870001</v>
      </c>
      <c r="D40" s="42">
        <v>0</v>
      </c>
      <c r="E40" s="35">
        <v>240566779.82870001</v>
      </c>
      <c r="F40" s="36">
        <v>218933380.83359998</v>
      </c>
      <c r="G40" s="44">
        <v>0</v>
      </c>
      <c r="H40" s="38">
        <v>218933380.83359998</v>
      </c>
    </row>
    <row r="41" spans="1:8" ht="15" thickBot="1">
      <c r="A41" s="46">
        <v>31</v>
      </c>
      <c r="B41" s="47" t="s">
        <v>67</v>
      </c>
      <c r="C41" s="48">
        <v>737996048.57870007</v>
      </c>
      <c r="D41" s="48">
        <v>927127945.8828001</v>
      </c>
      <c r="E41" s="48">
        <v>1665123994.4615002</v>
      </c>
      <c r="F41" s="48">
        <v>579966341.39391565</v>
      </c>
      <c r="G41" s="48">
        <v>831716123.45326817</v>
      </c>
      <c r="H41" s="49">
        <v>1411682464.8471837</v>
      </c>
    </row>
    <row r="43" spans="1:8">
      <c r="B43" s="50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K56" sqref="K5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45" customWidth="1"/>
    <col min="9" max="9" width="8.85546875" style="4" customWidth="1"/>
    <col min="10" max="16384" width="9.140625" style="4"/>
  </cols>
  <sheetData>
    <row r="1" spans="1:8">
      <c r="A1" s="2" t="s">
        <v>30</v>
      </c>
      <c r="B1" s="3" t="str">
        <f>'Info '!C2</f>
        <v>JSC "BasisBank"</v>
      </c>
      <c r="C1" s="444"/>
    </row>
    <row r="2" spans="1:8">
      <c r="A2" s="2" t="s">
        <v>31</v>
      </c>
      <c r="B2" s="506">
        <v>43830</v>
      </c>
      <c r="C2" s="446"/>
      <c r="D2" s="447"/>
      <c r="E2" s="447"/>
      <c r="F2" s="447"/>
      <c r="G2" s="447"/>
      <c r="H2" s="447"/>
    </row>
    <row r="3" spans="1:8">
      <c r="A3" s="2"/>
      <c r="B3" s="3"/>
      <c r="C3" s="446"/>
      <c r="D3" s="447"/>
      <c r="E3" s="447"/>
      <c r="F3" s="447"/>
      <c r="G3" s="447"/>
      <c r="H3" s="447"/>
    </row>
    <row r="4" spans="1:8" ht="13.5" thickBot="1">
      <c r="A4" s="52" t="s">
        <v>197</v>
      </c>
      <c r="B4" s="225" t="s">
        <v>22</v>
      </c>
      <c r="C4" s="448"/>
      <c r="D4" s="449"/>
      <c r="E4" s="449"/>
      <c r="F4" s="449"/>
      <c r="G4" s="449"/>
      <c r="H4" s="450" t="s">
        <v>73</v>
      </c>
    </row>
    <row r="5" spans="1:8">
      <c r="A5" s="54" t="s">
        <v>6</v>
      </c>
      <c r="B5" s="55"/>
      <c r="C5" s="544" t="s">
        <v>68</v>
      </c>
      <c r="D5" s="545"/>
      <c r="E5" s="546"/>
      <c r="F5" s="544" t="s">
        <v>72</v>
      </c>
      <c r="G5" s="545"/>
      <c r="H5" s="547"/>
    </row>
    <row r="6" spans="1:8">
      <c r="A6" s="56" t="s">
        <v>6</v>
      </c>
      <c r="B6" s="57"/>
      <c r="C6" s="451" t="s">
        <v>69</v>
      </c>
      <c r="D6" s="451" t="s">
        <v>70</v>
      </c>
      <c r="E6" s="451" t="s">
        <v>71</v>
      </c>
      <c r="F6" s="451" t="s">
        <v>69</v>
      </c>
      <c r="G6" s="451" t="s">
        <v>70</v>
      </c>
      <c r="H6" s="452" t="s">
        <v>71</v>
      </c>
    </row>
    <row r="7" spans="1:8">
      <c r="A7" s="59"/>
      <c r="B7" s="225" t="s">
        <v>196</v>
      </c>
      <c r="C7" s="453"/>
      <c r="D7" s="453"/>
      <c r="E7" s="453"/>
      <c r="F7" s="453"/>
      <c r="G7" s="453"/>
      <c r="H7" s="454"/>
    </row>
    <row r="8" spans="1:8">
      <c r="A8" s="59">
        <v>1</v>
      </c>
      <c r="B8" s="60" t="s">
        <v>195</v>
      </c>
      <c r="C8" s="453">
        <v>1447505.76</v>
      </c>
      <c r="D8" s="453">
        <v>1943232.05</v>
      </c>
      <c r="E8" s="455">
        <v>3390737.81</v>
      </c>
      <c r="F8" s="453">
        <v>730614.78</v>
      </c>
      <c r="G8" s="453">
        <v>999770.63</v>
      </c>
      <c r="H8" s="456">
        <v>1730385.4100000001</v>
      </c>
    </row>
    <row r="9" spans="1:8">
      <c r="A9" s="59">
        <v>2</v>
      </c>
      <c r="B9" s="60" t="s">
        <v>194</v>
      </c>
      <c r="C9" s="457">
        <v>41246126.75999999</v>
      </c>
      <c r="D9" s="457">
        <v>44703225.6087</v>
      </c>
      <c r="E9" s="455">
        <v>85949352.368699998</v>
      </c>
      <c r="F9" s="457">
        <v>31870402.902199998</v>
      </c>
      <c r="G9" s="457">
        <v>44921559.680999994</v>
      </c>
      <c r="H9" s="456">
        <v>76791962.583199993</v>
      </c>
    </row>
    <row r="10" spans="1:8">
      <c r="A10" s="59">
        <v>2.1</v>
      </c>
      <c r="B10" s="61" t="s">
        <v>193</v>
      </c>
      <c r="C10" s="453">
        <v>13970.86</v>
      </c>
      <c r="D10" s="453">
        <v>0</v>
      </c>
      <c r="E10" s="455">
        <v>13970.86</v>
      </c>
      <c r="F10" s="453">
        <v>204309.96</v>
      </c>
      <c r="G10" s="453"/>
      <c r="H10" s="456">
        <v>204309.96</v>
      </c>
    </row>
    <row r="11" spans="1:8">
      <c r="A11" s="59">
        <v>2.2000000000000002</v>
      </c>
      <c r="B11" s="61" t="s">
        <v>192</v>
      </c>
      <c r="C11" s="453">
        <v>6828223.8399999999</v>
      </c>
      <c r="D11" s="453">
        <v>20869231.707400002</v>
      </c>
      <c r="E11" s="455">
        <v>27697455.547400001</v>
      </c>
      <c r="F11" s="453">
        <v>4683741.9501</v>
      </c>
      <c r="G11" s="453">
        <v>19389913.402199998</v>
      </c>
      <c r="H11" s="456">
        <v>24073655.352299999</v>
      </c>
    </row>
    <row r="12" spans="1:8">
      <c r="A12" s="59">
        <v>2.2999999999999998</v>
      </c>
      <c r="B12" s="61" t="s">
        <v>191</v>
      </c>
      <c r="C12" s="453">
        <v>1124814.81</v>
      </c>
      <c r="D12" s="453">
        <v>168.21</v>
      </c>
      <c r="E12" s="455">
        <v>1124983.02</v>
      </c>
      <c r="F12" s="453">
        <v>864978.34270000004</v>
      </c>
      <c r="G12" s="453">
        <v>298347.96500000003</v>
      </c>
      <c r="H12" s="456">
        <v>1163326.3077</v>
      </c>
    </row>
    <row r="13" spans="1:8">
      <c r="A13" s="59">
        <v>2.4</v>
      </c>
      <c r="B13" s="61" t="s">
        <v>190</v>
      </c>
      <c r="C13" s="453">
        <v>1281160.03</v>
      </c>
      <c r="D13" s="453">
        <v>392051.83</v>
      </c>
      <c r="E13" s="455">
        <v>1673211.86</v>
      </c>
      <c r="F13" s="453">
        <v>1039298.978</v>
      </c>
      <c r="G13" s="453">
        <v>628172.28390000004</v>
      </c>
      <c r="H13" s="456">
        <v>1667471.2619</v>
      </c>
    </row>
    <row r="14" spans="1:8">
      <c r="A14" s="59">
        <v>2.5</v>
      </c>
      <c r="B14" s="61" t="s">
        <v>189</v>
      </c>
      <c r="C14" s="453">
        <v>3067291.43</v>
      </c>
      <c r="D14" s="453">
        <v>3568412.58</v>
      </c>
      <c r="E14" s="455">
        <v>6635704.0099999998</v>
      </c>
      <c r="F14" s="453">
        <v>1425630.1096000001</v>
      </c>
      <c r="G14" s="453">
        <v>4145458.4216</v>
      </c>
      <c r="H14" s="456">
        <v>5571088.5312000001</v>
      </c>
    </row>
    <row r="15" spans="1:8">
      <c r="A15" s="59">
        <v>2.6</v>
      </c>
      <c r="B15" s="61" t="s">
        <v>188</v>
      </c>
      <c r="C15" s="453">
        <v>815501.22</v>
      </c>
      <c r="D15" s="453">
        <v>1169611.99</v>
      </c>
      <c r="E15" s="455">
        <v>1985113.21</v>
      </c>
      <c r="F15" s="453">
        <v>1318470.834</v>
      </c>
      <c r="G15" s="453">
        <v>822143.99439999997</v>
      </c>
      <c r="H15" s="456">
        <v>2140614.8284</v>
      </c>
    </row>
    <row r="16" spans="1:8">
      <c r="A16" s="59">
        <v>2.7</v>
      </c>
      <c r="B16" s="61" t="s">
        <v>187</v>
      </c>
      <c r="C16" s="453">
        <v>59335.03</v>
      </c>
      <c r="D16" s="453">
        <v>446740.18</v>
      </c>
      <c r="E16" s="455">
        <v>506075.20999999996</v>
      </c>
      <c r="F16" s="453">
        <v>31555.653300000002</v>
      </c>
      <c r="G16" s="453">
        <v>1084604.8229</v>
      </c>
      <c r="H16" s="456">
        <v>1116160.4761999999</v>
      </c>
    </row>
    <row r="17" spans="1:8">
      <c r="A17" s="59">
        <v>2.8</v>
      </c>
      <c r="B17" s="61" t="s">
        <v>186</v>
      </c>
      <c r="C17" s="453">
        <v>20817277.77</v>
      </c>
      <c r="D17" s="453">
        <v>12373532.5713</v>
      </c>
      <c r="E17" s="455">
        <v>33190810.3413</v>
      </c>
      <c r="F17" s="453">
        <v>17557845.9476</v>
      </c>
      <c r="G17" s="453">
        <v>13060259.5207</v>
      </c>
      <c r="H17" s="456">
        <v>30618105.4683</v>
      </c>
    </row>
    <row r="18" spans="1:8">
      <c r="A18" s="59">
        <v>2.9</v>
      </c>
      <c r="B18" s="61" t="s">
        <v>185</v>
      </c>
      <c r="C18" s="453">
        <v>7238551.7699999996</v>
      </c>
      <c r="D18" s="453">
        <v>5883476.54</v>
      </c>
      <c r="E18" s="455">
        <v>13122028.309999999</v>
      </c>
      <c r="F18" s="453">
        <v>4744571.1268999996</v>
      </c>
      <c r="G18" s="453">
        <v>5492659.2703</v>
      </c>
      <c r="H18" s="456">
        <v>10237230.3972</v>
      </c>
    </row>
    <row r="19" spans="1:8">
      <c r="A19" s="59">
        <v>3</v>
      </c>
      <c r="B19" s="60" t="s">
        <v>184</v>
      </c>
      <c r="C19" s="453">
        <v>1869338.74</v>
      </c>
      <c r="D19" s="453">
        <v>2458420.92</v>
      </c>
      <c r="E19" s="455">
        <v>4327759.66</v>
      </c>
      <c r="F19" s="453">
        <v>1269722.6000000001</v>
      </c>
      <c r="G19" s="453">
        <v>2508758.35</v>
      </c>
      <c r="H19" s="456">
        <v>3778480.95</v>
      </c>
    </row>
    <row r="20" spans="1:8">
      <c r="A20" s="59">
        <v>4</v>
      </c>
      <c r="B20" s="60" t="s">
        <v>183</v>
      </c>
      <c r="C20" s="453">
        <v>13982510.41</v>
      </c>
      <c r="D20" s="453">
        <v>777063.95</v>
      </c>
      <c r="E20" s="455">
        <v>14759574.359999999</v>
      </c>
      <c r="F20" s="453">
        <v>12370757.289999999</v>
      </c>
      <c r="G20" s="453"/>
      <c r="H20" s="456">
        <v>12370757.289999999</v>
      </c>
    </row>
    <row r="21" spans="1:8">
      <c r="A21" s="59">
        <v>5</v>
      </c>
      <c r="B21" s="60" t="s">
        <v>182</v>
      </c>
      <c r="C21" s="453">
        <v>2578206.17</v>
      </c>
      <c r="D21" s="453">
        <v>555322.31000000006</v>
      </c>
      <c r="E21" s="455">
        <v>3133528.48</v>
      </c>
      <c r="F21" s="453">
        <v>1457884.58</v>
      </c>
      <c r="G21" s="453">
        <v>231976.32000000001</v>
      </c>
      <c r="H21" s="456">
        <v>1689860.9000000001</v>
      </c>
    </row>
    <row r="22" spans="1:8">
      <c r="A22" s="59">
        <v>6</v>
      </c>
      <c r="B22" s="62" t="s">
        <v>181</v>
      </c>
      <c r="C22" s="457">
        <v>61123687.839999996</v>
      </c>
      <c r="D22" s="457">
        <v>50437264.838700004</v>
      </c>
      <c r="E22" s="455">
        <v>111560952.6787</v>
      </c>
      <c r="F22" s="457">
        <v>47699382.152199998</v>
      </c>
      <c r="G22" s="457">
        <v>48662064.980999999</v>
      </c>
      <c r="H22" s="456">
        <v>96361447.13319999</v>
      </c>
    </row>
    <row r="23" spans="1:8">
      <c r="A23" s="59"/>
      <c r="B23" s="225" t="s">
        <v>180</v>
      </c>
      <c r="C23" s="458"/>
      <c r="D23" s="458"/>
      <c r="E23" s="459"/>
      <c r="F23" s="458"/>
      <c r="G23" s="458"/>
      <c r="H23" s="460"/>
    </row>
    <row r="24" spans="1:8">
      <c r="A24" s="59">
        <v>7</v>
      </c>
      <c r="B24" s="60" t="s">
        <v>179</v>
      </c>
      <c r="C24" s="453">
        <v>7401658.5599999996</v>
      </c>
      <c r="D24" s="453">
        <v>2159871.27</v>
      </c>
      <c r="E24" s="455">
        <v>9561529.8300000001</v>
      </c>
      <c r="F24" s="453">
        <v>5358295.5884999996</v>
      </c>
      <c r="G24" s="453">
        <v>1642228.4216</v>
      </c>
      <c r="H24" s="456">
        <v>7000524.0100999996</v>
      </c>
    </row>
    <row r="25" spans="1:8">
      <c r="A25" s="59">
        <v>8</v>
      </c>
      <c r="B25" s="60" t="s">
        <v>178</v>
      </c>
      <c r="C25" s="453">
        <v>7324005.5599999996</v>
      </c>
      <c r="D25" s="453">
        <v>9702464.8900000006</v>
      </c>
      <c r="E25" s="455">
        <v>17026470.449999999</v>
      </c>
      <c r="F25" s="453">
        <v>5233050.5635000002</v>
      </c>
      <c r="G25" s="453">
        <v>9881557.2960000001</v>
      </c>
      <c r="H25" s="456">
        <v>15114607.8595</v>
      </c>
    </row>
    <row r="26" spans="1:8">
      <c r="A26" s="59">
        <v>9</v>
      </c>
      <c r="B26" s="60" t="s">
        <v>177</v>
      </c>
      <c r="C26" s="453">
        <v>1065674.82</v>
      </c>
      <c r="D26" s="453">
        <v>308316.58</v>
      </c>
      <c r="E26" s="455">
        <v>1373991.4000000001</v>
      </c>
      <c r="F26" s="453">
        <v>1192090.76</v>
      </c>
      <c r="G26" s="453">
        <v>494278.63</v>
      </c>
      <c r="H26" s="456">
        <v>1686369.3900000001</v>
      </c>
    </row>
    <row r="27" spans="1:8">
      <c r="A27" s="59">
        <v>10</v>
      </c>
      <c r="B27" s="60" t="s">
        <v>176</v>
      </c>
      <c r="C27" s="453">
        <v>221867.57</v>
      </c>
      <c r="D27" s="453">
        <v>0</v>
      </c>
      <c r="E27" s="455">
        <v>221867.57</v>
      </c>
      <c r="F27" s="453">
        <v>129135.58</v>
      </c>
      <c r="G27" s="453"/>
      <c r="H27" s="456">
        <v>129135.58</v>
      </c>
    </row>
    <row r="28" spans="1:8">
      <c r="A28" s="59">
        <v>11</v>
      </c>
      <c r="B28" s="60" t="s">
        <v>175</v>
      </c>
      <c r="C28" s="453">
        <v>8295206.7300000004</v>
      </c>
      <c r="D28" s="453">
        <v>19126321.460000001</v>
      </c>
      <c r="E28" s="455">
        <v>27421528.190000001</v>
      </c>
      <c r="F28" s="453">
        <v>4666953.4800000004</v>
      </c>
      <c r="G28" s="453">
        <v>14549844.779999999</v>
      </c>
      <c r="H28" s="456">
        <v>19216798.259999998</v>
      </c>
    </row>
    <row r="29" spans="1:8">
      <c r="A29" s="59">
        <v>12</v>
      </c>
      <c r="B29" s="60" t="s">
        <v>174</v>
      </c>
      <c r="C29" s="453"/>
      <c r="D29" s="453"/>
      <c r="E29" s="455">
        <v>0</v>
      </c>
      <c r="F29" s="453"/>
      <c r="G29" s="453"/>
      <c r="H29" s="456">
        <v>0</v>
      </c>
    </row>
    <row r="30" spans="1:8">
      <c r="A30" s="59">
        <v>13</v>
      </c>
      <c r="B30" s="63" t="s">
        <v>173</v>
      </c>
      <c r="C30" s="457">
        <v>24308413.240000002</v>
      </c>
      <c r="D30" s="457">
        <v>31296974.200000003</v>
      </c>
      <c r="E30" s="455">
        <v>55605387.440000005</v>
      </c>
      <c r="F30" s="457">
        <v>16579525.971999999</v>
      </c>
      <c r="G30" s="457">
        <v>26567909.127599999</v>
      </c>
      <c r="H30" s="456">
        <v>43147435.099600002</v>
      </c>
    </row>
    <row r="31" spans="1:8">
      <c r="A31" s="59">
        <v>14</v>
      </c>
      <c r="B31" s="63" t="s">
        <v>172</v>
      </c>
      <c r="C31" s="457">
        <v>36815274.599999994</v>
      </c>
      <c r="D31" s="457">
        <v>19140290.638700001</v>
      </c>
      <c r="E31" s="455">
        <v>55955565.238699995</v>
      </c>
      <c r="F31" s="457">
        <v>31119856.180199999</v>
      </c>
      <c r="G31" s="457">
        <v>22094155.853399999</v>
      </c>
      <c r="H31" s="456">
        <v>53214012.033600003</v>
      </c>
    </row>
    <row r="32" spans="1:8">
      <c r="A32" s="59"/>
      <c r="B32" s="64"/>
      <c r="C32" s="461"/>
      <c r="D32" s="462"/>
      <c r="E32" s="459"/>
      <c r="F32" s="462"/>
      <c r="G32" s="462"/>
      <c r="H32" s="460"/>
    </row>
    <row r="33" spans="1:8">
      <c r="A33" s="59"/>
      <c r="B33" s="64" t="s">
        <v>171</v>
      </c>
      <c r="C33" s="458"/>
      <c r="D33" s="458"/>
      <c r="E33" s="459"/>
      <c r="F33" s="458"/>
      <c r="G33" s="458"/>
      <c r="H33" s="460"/>
    </row>
    <row r="34" spans="1:8">
      <c r="A34" s="59">
        <v>15</v>
      </c>
      <c r="B34" s="65" t="s">
        <v>170</v>
      </c>
      <c r="C34" s="455">
        <v>3194684.62</v>
      </c>
      <c r="D34" s="455">
        <v>-1159292.9900000002</v>
      </c>
      <c r="E34" s="455">
        <v>2035391.63</v>
      </c>
      <c r="F34" s="455">
        <v>4282769.47</v>
      </c>
      <c r="G34" s="455">
        <v>572620.83999999985</v>
      </c>
      <c r="H34" s="455">
        <v>4855390.3099999996</v>
      </c>
    </row>
    <row r="35" spans="1:8">
      <c r="A35" s="59">
        <v>15.1</v>
      </c>
      <c r="B35" s="61" t="s">
        <v>169</v>
      </c>
      <c r="C35" s="453">
        <v>5396578.8799999999</v>
      </c>
      <c r="D35" s="453">
        <v>3807703.04</v>
      </c>
      <c r="E35" s="455">
        <v>9204281.9199999999</v>
      </c>
      <c r="F35" s="453">
        <v>5822544.8300000001</v>
      </c>
      <c r="G35" s="453">
        <v>4363300.72</v>
      </c>
      <c r="H35" s="455">
        <v>10185845.550000001</v>
      </c>
    </row>
    <row r="36" spans="1:8">
      <c r="A36" s="59">
        <v>15.2</v>
      </c>
      <c r="B36" s="61" t="s">
        <v>168</v>
      </c>
      <c r="C36" s="453">
        <v>2201894.2599999998</v>
      </c>
      <c r="D36" s="453">
        <v>4966996.03</v>
      </c>
      <c r="E36" s="455">
        <v>7168890.29</v>
      </c>
      <c r="F36" s="453">
        <v>1539775.36</v>
      </c>
      <c r="G36" s="453">
        <v>3790679.88</v>
      </c>
      <c r="H36" s="455">
        <v>5330455.24</v>
      </c>
    </row>
    <row r="37" spans="1:8">
      <c r="A37" s="59">
        <v>16</v>
      </c>
      <c r="B37" s="60" t="s">
        <v>167</v>
      </c>
      <c r="C37" s="453">
        <v>0</v>
      </c>
      <c r="D37" s="453">
        <v>0</v>
      </c>
      <c r="E37" s="455">
        <v>0</v>
      </c>
      <c r="F37" s="453"/>
      <c r="G37" s="453"/>
      <c r="H37" s="455">
        <v>0</v>
      </c>
    </row>
    <row r="38" spans="1:8">
      <c r="A38" s="59">
        <v>17</v>
      </c>
      <c r="B38" s="60" t="s">
        <v>166</v>
      </c>
      <c r="C38" s="453">
        <v>314298.46000000002</v>
      </c>
      <c r="D38" s="453">
        <v>0</v>
      </c>
      <c r="E38" s="455">
        <v>314298.46000000002</v>
      </c>
      <c r="F38" s="453"/>
      <c r="G38" s="453"/>
      <c r="H38" s="455">
        <v>0</v>
      </c>
    </row>
    <row r="39" spans="1:8">
      <c r="A39" s="59">
        <v>18</v>
      </c>
      <c r="B39" s="60" t="s">
        <v>165</v>
      </c>
      <c r="C39" s="453">
        <v>0</v>
      </c>
      <c r="D39" s="453">
        <v>0</v>
      </c>
      <c r="E39" s="455">
        <v>0</v>
      </c>
      <c r="F39" s="453"/>
      <c r="G39" s="453"/>
      <c r="H39" s="455">
        <v>0</v>
      </c>
    </row>
    <row r="40" spans="1:8">
      <c r="A40" s="59">
        <v>19</v>
      </c>
      <c r="B40" s="60" t="s">
        <v>164</v>
      </c>
      <c r="C40" s="453">
        <v>4681821.03</v>
      </c>
      <c r="D40" s="453"/>
      <c r="E40" s="455">
        <v>4681821.03</v>
      </c>
      <c r="F40" s="453">
        <v>4467241.8499999996</v>
      </c>
      <c r="G40" s="453"/>
      <c r="H40" s="455">
        <v>4467241.8499999996</v>
      </c>
    </row>
    <row r="41" spans="1:8">
      <c r="A41" s="59">
        <v>20</v>
      </c>
      <c r="B41" s="60" t="s">
        <v>163</v>
      </c>
      <c r="C41" s="453">
        <v>-372482.31</v>
      </c>
      <c r="D41" s="453"/>
      <c r="E41" s="455">
        <v>-372482.31</v>
      </c>
      <c r="F41" s="453">
        <v>-282954.52</v>
      </c>
      <c r="G41" s="453"/>
      <c r="H41" s="455">
        <v>-282954.52</v>
      </c>
    </row>
    <row r="42" spans="1:8">
      <c r="A42" s="59">
        <v>21</v>
      </c>
      <c r="B42" s="60" t="s">
        <v>162</v>
      </c>
      <c r="C42" s="453">
        <v>944798.27</v>
      </c>
      <c r="D42" s="453">
        <v>0</v>
      </c>
      <c r="E42" s="455">
        <v>944798.27</v>
      </c>
      <c r="F42" s="453">
        <v>2856722.84</v>
      </c>
      <c r="G42" s="453"/>
      <c r="H42" s="455">
        <v>2856722.84</v>
      </c>
    </row>
    <row r="43" spans="1:8">
      <c r="A43" s="59">
        <v>22</v>
      </c>
      <c r="B43" s="60" t="s">
        <v>161</v>
      </c>
      <c r="C43" s="453">
        <v>602705.06999999995</v>
      </c>
      <c r="D43" s="453">
        <v>29047.13</v>
      </c>
      <c r="E43" s="455">
        <v>631752.19999999995</v>
      </c>
      <c r="F43" s="453">
        <v>181221.26</v>
      </c>
      <c r="G43" s="453">
        <v>13887.39</v>
      </c>
      <c r="H43" s="455">
        <v>195108.65000000002</v>
      </c>
    </row>
    <row r="44" spans="1:8">
      <c r="A44" s="59">
        <v>23</v>
      </c>
      <c r="B44" s="60" t="s">
        <v>160</v>
      </c>
      <c r="C44" s="453">
        <v>799627.59</v>
      </c>
      <c r="D44" s="453">
        <v>696049.89</v>
      </c>
      <c r="E44" s="455">
        <v>1495677.48</v>
      </c>
      <c r="F44" s="453">
        <v>176199.7</v>
      </c>
      <c r="G44" s="453">
        <v>230829.49</v>
      </c>
      <c r="H44" s="455">
        <v>407029.19</v>
      </c>
    </row>
    <row r="45" spans="1:8">
      <c r="A45" s="59">
        <v>24</v>
      </c>
      <c r="B45" s="63" t="s">
        <v>276</v>
      </c>
      <c r="C45" s="457">
        <v>10165452.73</v>
      </c>
      <c r="D45" s="457">
        <v>-434195.97000000032</v>
      </c>
      <c r="E45" s="455">
        <v>9731256.7599999998</v>
      </c>
      <c r="F45" s="457">
        <v>11681200.6</v>
      </c>
      <c r="G45" s="457">
        <v>817337.71999999986</v>
      </c>
      <c r="H45" s="455">
        <v>12498538.32</v>
      </c>
    </row>
    <row r="46" spans="1:8">
      <c r="A46" s="59"/>
      <c r="B46" s="225" t="s">
        <v>159</v>
      </c>
      <c r="C46" s="458"/>
      <c r="D46" s="458"/>
      <c r="E46" s="459"/>
      <c r="F46" s="458"/>
      <c r="G46" s="458"/>
      <c r="H46" s="460"/>
    </row>
    <row r="47" spans="1:8">
      <c r="A47" s="59">
        <v>25</v>
      </c>
      <c r="B47" s="60" t="s">
        <v>158</v>
      </c>
      <c r="C47" s="453">
        <v>354830.63</v>
      </c>
      <c r="D47" s="453">
        <v>207657.45</v>
      </c>
      <c r="E47" s="455">
        <v>562488.08000000007</v>
      </c>
      <c r="F47" s="453">
        <v>1149290.31</v>
      </c>
      <c r="G47" s="453">
        <v>26642.2</v>
      </c>
      <c r="H47" s="456">
        <v>1175932.51</v>
      </c>
    </row>
    <row r="48" spans="1:8">
      <c r="A48" s="59">
        <v>26</v>
      </c>
      <c r="B48" s="60" t="s">
        <v>157</v>
      </c>
      <c r="C48" s="453">
        <v>2419681.0699999998</v>
      </c>
      <c r="D48" s="453">
        <v>40176.51</v>
      </c>
      <c r="E48" s="455">
        <v>2459857.5799999996</v>
      </c>
      <c r="F48" s="453">
        <v>2773419.54</v>
      </c>
      <c r="G48" s="453">
        <v>77945.72</v>
      </c>
      <c r="H48" s="456">
        <v>2851365.2600000002</v>
      </c>
    </row>
    <row r="49" spans="1:8">
      <c r="A49" s="59">
        <v>27</v>
      </c>
      <c r="B49" s="60" t="s">
        <v>156</v>
      </c>
      <c r="C49" s="453">
        <v>18211799.98</v>
      </c>
      <c r="D49" s="453"/>
      <c r="E49" s="455">
        <v>18211799.98</v>
      </c>
      <c r="F49" s="453">
        <v>14914709.640000001</v>
      </c>
      <c r="G49" s="453"/>
      <c r="H49" s="456">
        <v>14914709.640000001</v>
      </c>
    </row>
    <row r="50" spans="1:8">
      <c r="A50" s="59">
        <v>28</v>
      </c>
      <c r="B50" s="60" t="s">
        <v>155</v>
      </c>
      <c r="C50" s="453">
        <v>106256</v>
      </c>
      <c r="D50" s="453"/>
      <c r="E50" s="455">
        <v>106256</v>
      </c>
      <c r="F50" s="453">
        <v>81161.850000000006</v>
      </c>
      <c r="G50" s="453"/>
      <c r="H50" s="456">
        <v>81161.850000000006</v>
      </c>
    </row>
    <row r="51" spans="1:8">
      <c r="A51" s="59">
        <v>29</v>
      </c>
      <c r="B51" s="60" t="s">
        <v>154</v>
      </c>
      <c r="C51" s="453">
        <v>3327849</v>
      </c>
      <c r="D51" s="453"/>
      <c r="E51" s="455">
        <v>3327849</v>
      </c>
      <c r="F51" s="453">
        <v>1709040.93</v>
      </c>
      <c r="G51" s="453"/>
      <c r="H51" s="456">
        <v>1709040.93</v>
      </c>
    </row>
    <row r="52" spans="1:8">
      <c r="A52" s="59">
        <v>30</v>
      </c>
      <c r="B52" s="60" t="s">
        <v>153</v>
      </c>
      <c r="C52" s="453">
        <v>4488930.4800000004</v>
      </c>
      <c r="D52" s="453">
        <v>77455.42</v>
      </c>
      <c r="E52" s="455">
        <v>4566385.9000000004</v>
      </c>
      <c r="F52" s="453">
        <v>3685174.97</v>
      </c>
      <c r="G52" s="453">
        <v>36042.53</v>
      </c>
      <c r="H52" s="456">
        <v>3721217.5</v>
      </c>
    </row>
    <row r="53" spans="1:8">
      <c r="A53" s="59">
        <v>31</v>
      </c>
      <c r="B53" s="63" t="s">
        <v>277</v>
      </c>
      <c r="C53" s="457">
        <v>28909347.16</v>
      </c>
      <c r="D53" s="457">
        <v>325289.38</v>
      </c>
      <c r="E53" s="455">
        <v>29234636.539999999</v>
      </c>
      <c r="F53" s="457">
        <v>24312797.240000002</v>
      </c>
      <c r="G53" s="457">
        <v>140630.45000000001</v>
      </c>
      <c r="H53" s="455">
        <v>24453427.690000001</v>
      </c>
    </row>
    <row r="54" spans="1:8">
      <c r="A54" s="59">
        <v>32</v>
      </c>
      <c r="B54" s="63" t="s">
        <v>278</v>
      </c>
      <c r="C54" s="457">
        <v>-18743894.43</v>
      </c>
      <c r="D54" s="457">
        <v>-759485.35000000033</v>
      </c>
      <c r="E54" s="455">
        <v>-19503379.780000001</v>
      </c>
      <c r="F54" s="457">
        <v>-12631596.640000002</v>
      </c>
      <c r="G54" s="457">
        <v>676707.26999999979</v>
      </c>
      <c r="H54" s="455">
        <v>-11954889.370000003</v>
      </c>
    </row>
    <row r="55" spans="1:8">
      <c r="A55" s="59"/>
      <c r="B55" s="64"/>
      <c r="C55" s="462"/>
      <c r="D55" s="462"/>
      <c r="E55" s="459"/>
      <c r="F55" s="462"/>
      <c r="G55" s="462"/>
      <c r="H55" s="460"/>
    </row>
    <row r="56" spans="1:8">
      <c r="A56" s="59">
        <v>33</v>
      </c>
      <c r="B56" s="63" t="s">
        <v>152</v>
      </c>
      <c r="C56" s="457">
        <v>18071380.169999994</v>
      </c>
      <c r="D56" s="457">
        <v>18380805.288699999</v>
      </c>
      <c r="E56" s="455">
        <v>36452185.458699994</v>
      </c>
      <c r="F56" s="457">
        <v>18488259.540199995</v>
      </c>
      <c r="G56" s="457">
        <v>22770863.123399999</v>
      </c>
      <c r="H56" s="456">
        <v>41259122.663599998</v>
      </c>
    </row>
    <row r="57" spans="1:8">
      <c r="A57" s="59"/>
      <c r="B57" s="64"/>
      <c r="C57" s="462"/>
      <c r="D57" s="462"/>
      <c r="E57" s="459"/>
      <c r="F57" s="462"/>
      <c r="G57" s="462"/>
      <c r="H57" s="460"/>
    </row>
    <row r="58" spans="1:8">
      <c r="A58" s="59">
        <v>34</v>
      </c>
      <c r="B58" s="60" t="s">
        <v>151</v>
      </c>
      <c r="C58" s="453">
        <v>4041200.07</v>
      </c>
      <c r="D58" s="453">
        <v>0</v>
      </c>
      <c r="E58" s="455">
        <v>4041200.07</v>
      </c>
      <c r="F58" s="453">
        <v>1282220.81</v>
      </c>
      <c r="G58" s="453">
        <v>0</v>
      </c>
      <c r="H58" s="456">
        <v>1282220.81</v>
      </c>
    </row>
    <row r="59" spans="1:8" s="226" customFormat="1">
      <c r="A59" s="59">
        <v>35</v>
      </c>
      <c r="B59" s="60" t="s">
        <v>150</v>
      </c>
      <c r="C59" s="453"/>
      <c r="D59" s="453"/>
      <c r="E59" s="455">
        <v>0</v>
      </c>
      <c r="F59" s="453"/>
      <c r="G59" s="453">
        <v>0</v>
      </c>
      <c r="H59" s="456">
        <v>0</v>
      </c>
    </row>
    <row r="60" spans="1:8">
      <c r="A60" s="59">
        <v>36</v>
      </c>
      <c r="B60" s="60" t="s">
        <v>149</v>
      </c>
      <c r="C60" s="453">
        <v>6107224.8799999999</v>
      </c>
      <c r="D60" s="453">
        <v>0</v>
      </c>
      <c r="E60" s="455">
        <v>6107224.8799999999</v>
      </c>
      <c r="F60" s="453">
        <v>346102.63</v>
      </c>
      <c r="G60" s="453">
        <v>0</v>
      </c>
      <c r="H60" s="456">
        <v>346102.63</v>
      </c>
    </row>
    <row r="61" spans="1:8">
      <c r="A61" s="59">
        <v>37</v>
      </c>
      <c r="B61" s="63" t="s">
        <v>148</v>
      </c>
      <c r="C61" s="457">
        <v>10148424.949999999</v>
      </c>
      <c r="D61" s="457">
        <v>0</v>
      </c>
      <c r="E61" s="455">
        <v>10148424.949999999</v>
      </c>
      <c r="F61" s="457">
        <v>1628323.44</v>
      </c>
      <c r="G61" s="457">
        <v>0</v>
      </c>
      <c r="H61" s="456">
        <v>1628323.44</v>
      </c>
    </row>
    <row r="62" spans="1:8">
      <c r="A62" s="59"/>
      <c r="B62" s="66"/>
      <c r="C62" s="458"/>
      <c r="D62" s="458"/>
      <c r="E62" s="459"/>
      <c r="F62" s="458"/>
      <c r="G62" s="458"/>
      <c r="H62" s="460"/>
    </row>
    <row r="63" spans="1:8">
      <c r="A63" s="59">
        <v>38</v>
      </c>
      <c r="B63" s="67" t="s">
        <v>147</v>
      </c>
      <c r="C63" s="457">
        <v>7922955.2199999951</v>
      </c>
      <c r="D63" s="457">
        <v>18380805.288699999</v>
      </c>
      <c r="E63" s="455">
        <v>26303760.508699995</v>
      </c>
      <c r="F63" s="457">
        <v>16859936.100199994</v>
      </c>
      <c r="G63" s="457">
        <v>22770863.123399999</v>
      </c>
      <c r="H63" s="456">
        <v>39630799.223599993</v>
      </c>
    </row>
    <row r="64" spans="1:8">
      <c r="A64" s="56">
        <v>39</v>
      </c>
      <c r="B64" s="60" t="s">
        <v>146</v>
      </c>
      <c r="C64" s="463">
        <v>1469658.65</v>
      </c>
      <c r="D64" s="463"/>
      <c r="E64" s="455">
        <v>1469658.65</v>
      </c>
      <c r="F64" s="463">
        <v>4397543.97</v>
      </c>
      <c r="G64" s="463"/>
      <c r="H64" s="456">
        <v>4397543.97</v>
      </c>
    </row>
    <row r="65" spans="1:8">
      <c r="A65" s="59">
        <v>40</v>
      </c>
      <c r="B65" s="63" t="s">
        <v>145</v>
      </c>
      <c r="C65" s="457">
        <v>6453296.5699999947</v>
      </c>
      <c r="D65" s="457">
        <v>18380805.288699999</v>
      </c>
      <c r="E65" s="455">
        <v>24834101.858699992</v>
      </c>
      <c r="F65" s="457">
        <v>12462392.130199995</v>
      </c>
      <c r="G65" s="457">
        <v>22770863.123399999</v>
      </c>
      <c r="H65" s="456">
        <v>35233255.253599994</v>
      </c>
    </row>
    <row r="66" spans="1:8">
      <c r="A66" s="56">
        <v>41</v>
      </c>
      <c r="B66" s="60" t="s">
        <v>144</v>
      </c>
      <c r="C66" s="463">
        <v>-4100</v>
      </c>
      <c r="D66" s="463"/>
      <c r="E66" s="455">
        <v>-4100</v>
      </c>
      <c r="F66" s="463">
        <v>-3115</v>
      </c>
      <c r="G66" s="463"/>
      <c r="H66" s="456">
        <v>-3115</v>
      </c>
    </row>
    <row r="67" spans="1:8" ht="13.5" thickBot="1">
      <c r="A67" s="68">
        <v>42</v>
      </c>
      <c r="B67" s="69" t="s">
        <v>143</v>
      </c>
      <c r="C67" s="464">
        <v>6449196.5699999947</v>
      </c>
      <c r="D67" s="464">
        <v>18380805.288699999</v>
      </c>
      <c r="E67" s="465">
        <v>24830001.858699992</v>
      </c>
      <c r="F67" s="464">
        <v>12459277.130199995</v>
      </c>
      <c r="G67" s="464">
        <v>22770863.123399999</v>
      </c>
      <c r="H67" s="466">
        <v>35230140.253599994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49" zoomScaleNormal="100" workbookViewId="0">
      <selection activeCell="D1" sqref="D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467" customWidth="1"/>
    <col min="4" max="5" width="14" style="467" bestFit="1" customWidth="1"/>
    <col min="6" max="6" width="12.28515625" style="467" bestFit="1" customWidth="1"/>
    <col min="7" max="8" width="14" style="467" bestFit="1" customWidth="1"/>
    <col min="9" max="16384" width="9.140625" style="5"/>
  </cols>
  <sheetData>
    <row r="1" spans="1:8">
      <c r="A1" s="2" t="s">
        <v>30</v>
      </c>
      <c r="B1" s="5" t="str">
        <f>'Info '!C2</f>
        <v>JSC "BasisBank"</v>
      </c>
    </row>
    <row r="2" spans="1:8">
      <c r="A2" s="2" t="s">
        <v>31</v>
      </c>
      <c r="B2" s="506">
        <v>43830</v>
      </c>
    </row>
    <row r="3" spans="1:8">
      <c r="A3" s="4"/>
    </row>
    <row r="4" spans="1:8" ht="15" thickBot="1">
      <c r="A4" s="4" t="s">
        <v>74</v>
      </c>
      <c r="B4" s="4"/>
      <c r="C4" s="468"/>
      <c r="D4" s="468"/>
      <c r="E4" s="468"/>
      <c r="F4" s="469"/>
      <c r="G4" s="469"/>
      <c r="H4" s="470" t="s">
        <v>73</v>
      </c>
    </row>
    <row r="5" spans="1:8">
      <c r="A5" s="548" t="s">
        <v>6</v>
      </c>
      <c r="B5" s="550" t="s">
        <v>343</v>
      </c>
      <c r="C5" s="544" t="s">
        <v>68</v>
      </c>
      <c r="D5" s="545"/>
      <c r="E5" s="546"/>
      <c r="F5" s="544" t="s">
        <v>72</v>
      </c>
      <c r="G5" s="545"/>
      <c r="H5" s="547"/>
    </row>
    <row r="6" spans="1:8">
      <c r="A6" s="549"/>
      <c r="B6" s="551"/>
      <c r="C6" s="471" t="s">
        <v>290</v>
      </c>
      <c r="D6" s="471" t="s">
        <v>120</v>
      </c>
      <c r="E6" s="471" t="s">
        <v>107</v>
      </c>
      <c r="F6" s="471" t="s">
        <v>290</v>
      </c>
      <c r="G6" s="471" t="s">
        <v>120</v>
      </c>
      <c r="H6" s="472" t="s">
        <v>107</v>
      </c>
    </row>
    <row r="7" spans="1:8" s="17" customFormat="1">
      <c r="A7" s="209">
        <v>1</v>
      </c>
      <c r="B7" s="210" t="s">
        <v>377</v>
      </c>
      <c r="C7" s="473">
        <v>82737510.420000002</v>
      </c>
      <c r="D7" s="473">
        <v>66292465.358899996</v>
      </c>
      <c r="E7" s="455">
        <v>149029975.7789</v>
      </c>
      <c r="F7" s="473">
        <v>101374974.7</v>
      </c>
      <c r="G7" s="473">
        <v>55235195.226599999</v>
      </c>
      <c r="H7" s="456">
        <v>156610169.92660001</v>
      </c>
    </row>
    <row r="8" spans="1:8" s="17" customFormat="1">
      <c r="A8" s="209">
        <v>1.1000000000000001</v>
      </c>
      <c r="B8" s="259" t="s">
        <v>308</v>
      </c>
      <c r="C8" s="473">
        <v>57009237.960000001</v>
      </c>
      <c r="D8" s="473">
        <v>24863939.160799999</v>
      </c>
      <c r="E8" s="455">
        <v>81873177.120800003</v>
      </c>
      <c r="F8" s="473">
        <v>68894157.469999999</v>
      </c>
      <c r="G8" s="473">
        <v>9871797.2002000008</v>
      </c>
      <c r="H8" s="456">
        <v>78765954.670200005</v>
      </c>
    </row>
    <row r="9" spans="1:8" s="17" customFormat="1">
      <c r="A9" s="209">
        <v>1.2</v>
      </c>
      <c r="B9" s="259" t="s">
        <v>309</v>
      </c>
      <c r="C9" s="473"/>
      <c r="D9" s="473">
        <v>1116296.703</v>
      </c>
      <c r="E9" s="455">
        <v>1116296.703</v>
      </c>
      <c r="F9" s="473"/>
      <c r="G9" s="473"/>
      <c r="H9" s="456">
        <v>0</v>
      </c>
    </row>
    <row r="10" spans="1:8" s="17" customFormat="1">
      <c r="A10" s="209">
        <v>1.3</v>
      </c>
      <c r="B10" s="259" t="s">
        <v>310</v>
      </c>
      <c r="C10" s="473">
        <v>25705577.309999999</v>
      </c>
      <c r="D10" s="473">
        <v>40259306.129699998</v>
      </c>
      <c r="E10" s="455">
        <v>65964883.439699993</v>
      </c>
      <c r="F10" s="473">
        <v>32458122.079999998</v>
      </c>
      <c r="G10" s="473">
        <v>45313077.613899998</v>
      </c>
      <c r="H10" s="456">
        <v>77771199.693899989</v>
      </c>
    </row>
    <row r="11" spans="1:8" s="17" customFormat="1">
      <c r="A11" s="209">
        <v>1.4</v>
      </c>
      <c r="B11" s="259" t="s">
        <v>291</v>
      </c>
      <c r="C11" s="473">
        <v>22695.15</v>
      </c>
      <c r="D11" s="473">
        <v>52923.365400000002</v>
      </c>
      <c r="E11" s="455">
        <v>75618.515400000004</v>
      </c>
      <c r="F11" s="473">
        <v>22695.15</v>
      </c>
      <c r="G11" s="473">
        <v>50320.412499999999</v>
      </c>
      <c r="H11" s="456">
        <v>73015.5625</v>
      </c>
    </row>
    <row r="12" spans="1:8" s="17" customFormat="1" ht="29.25" customHeight="1">
      <c r="A12" s="209">
        <v>2</v>
      </c>
      <c r="B12" s="212" t="s">
        <v>312</v>
      </c>
      <c r="C12" s="473">
        <v>0</v>
      </c>
      <c r="D12" s="473">
        <v>70155731.114700004</v>
      </c>
      <c r="E12" s="455">
        <v>70155731.114700004</v>
      </c>
      <c r="F12" s="473">
        <v>5000000</v>
      </c>
      <c r="G12" s="473">
        <v>45618934.555799998</v>
      </c>
      <c r="H12" s="456">
        <v>50618934.555799998</v>
      </c>
    </row>
    <row r="13" spans="1:8" s="17" customFormat="1" ht="19.899999999999999" customHeight="1">
      <c r="A13" s="209">
        <v>3</v>
      </c>
      <c r="B13" s="212" t="s">
        <v>311</v>
      </c>
      <c r="C13" s="473"/>
      <c r="D13" s="473"/>
      <c r="E13" s="455">
        <v>0</v>
      </c>
      <c r="F13" s="473"/>
      <c r="G13" s="473"/>
      <c r="H13" s="456">
        <v>0</v>
      </c>
    </row>
    <row r="14" spans="1:8" s="17" customFormat="1">
      <c r="A14" s="209">
        <v>3.1</v>
      </c>
      <c r="B14" s="260" t="s">
        <v>292</v>
      </c>
      <c r="C14" s="473"/>
      <c r="D14" s="473"/>
      <c r="E14" s="455">
        <v>0</v>
      </c>
      <c r="F14" s="473"/>
      <c r="G14" s="473"/>
      <c r="H14" s="456">
        <v>0</v>
      </c>
    </row>
    <row r="15" spans="1:8" s="17" customFormat="1">
      <c r="A15" s="209">
        <v>3.2</v>
      </c>
      <c r="B15" s="260" t="s">
        <v>293</v>
      </c>
      <c r="C15" s="473"/>
      <c r="D15" s="473"/>
      <c r="E15" s="455">
        <v>0</v>
      </c>
      <c r="F15" s="473"/>
      <c r="G15" s="473"/>
      <c r="H15" s="456">
        <v>0</v>
      </c>
    </row>
    <row r="16" spans="1:8" s="17" customFormat="1">
      <c r="A16" s="209">
        <v>4</v>
      </c>
      <c r="B16" s="263" t="s">
        <v>322</v>
      </c>
      <c r="C16" s="473">
        <v>31918939.312309001</v>
      </c>
      <c r="D16" s="473">
        <v>528277967.99840599</v>
      </c>
      <c r="E16" s="455">
        <v>560196907.31071496</v>
      </c>
      <c r="F16" s="473">
        <v>41941146.076810002</v>
      </c>
      <c r="G16" s="473">
        <v>440115251.93869102</v>
      </c>
      <c r="H16" s="456">
        <v>482056398.01550102</v>
      </c>
    </row>
    <row r="17" spans="1:8" s="17" customFormat="1">
      <c r="A17" s="209">
        <v>4.0999999999999996</v>
      </c>
      <c r="B17" s="260" t="s">
        <v>313</v>
      </c>
      <c r="C17" s="473">
        <v>30365939.312309001</v>
      </c>
      <c r="D17" s="473">
        <v>526282048.798406</v>
      </c>
      <c r="E17" s="455">
        <v>556647988.11071503</v>
      </c>
      <c r="F17" s="473">
        <v>40111146.076810002</v>
      </c>
      <c r="G17" s="473">
        <v>436562065.43869102</v>
      </c>
      <c r="H17" s="456">
        <v>476673211.51550102</v>
      </c>
    </row>
    <row r="18" spans="1:8" s="17" customFormat="1">
      <c r="A18" s="209">
        <v>4.2</v>
      </c>
      <c r="B18" s="260" t="s">
        <v>307</v>
      </c>
      <c r="C18" s="473">
        <v>1553000</v>
      </c>
      <c r="D18" s="473">
        <v>1995919.2</v>
      </c>
      <c r="E18" s="455">
        <v>3548919.2</v>
      </c>
      <c r="F18" s="473">
        <v>1830000</v>
      </c>
      <c r="G18" s="473">
        <v>3553186.5</v>
      </c>
      <c r="H18" s="456">
        <v>5383186.5</v>
      </c>
    </row>
    <row r="19" spans="1:8" s="17" customFormat="1">
      <c r="A19" s="209">
        <v>5</v>
      </c>
      <c r="B19" s="212" t="s">
        <v>321</v>
      </c>
      <c r="C19" s="473">
        <v>67929354.289000005</v>
      </c>
      <c r="D19" s="473">
        <v>1769434305.9028001</v>
      </c>
      <c r="E19" s="455">
        <v>1837363660.1918001</v>
      </c>
      <c r="F19" s="473">
        <v>65216588.75</v>
      </c>
      <c r="G19" s="473">
        <v>1678653150.8385</v>
      </c>
      <c r="H19" s="456">
        <v>1743869739.5885</v>
      </c>
    </row>
    <row r="20" spans="1:8" s="17" customFormat="1">
      <c r="A20" s="209">
        <v>5.0999999999999996</v>
      </c>
      <c r="B20" s="261" t="s">
        <v>296</v>
      </c>
      <c r="C20" s="473">
        <v>18306493.028999999</v>
      </c>
      <c r="D20" s="473">
        <v>107605503.7994</v>
      </c>
      <c r="E20" s="455">
        <v>125911996.8284</v>
      </c>
      <c r="F20" s="473">
        <v>20917686.760000002</v>
      </c>
      <c r="G20" s="473">
        <v>114208832.6337</v>
      </c>
      <c r="H20" s="456">
        <v>135126519.3937</v>
      </c>
    </row>
    <row r="21" spans="1:8" s="17" customFormat="1">
      <c r="A21" s="209">
        <v>5.2</v>
      </c>
      <c r="B21" s="261" t="s">
        <v>295</v>
      </c>
      <c r="C21" s="473">
        <v>0</v>
      </c>
      <c r="D21" s="473">
        <v>0</v>
      </c>
      <c r="E21" s="455">
        <v>0</v>
      </c>
      <c r="F21" s="473">
        <v>2400000</v>
      </c>
      <c r="G21" s="473">
        <v>20004908.399999999</v>
      </c>
      <c r="H21" s="456">
        <v>22404908.399999999</v>
      </c>
    </row>
    <row r="22" spans="1:8" s="17" customFormat="1">
      <c r="A22" s="209">
        <v>5.3</v>
      </c>
      <c r="B22" s="261" t="s">
        <v>294</v>
      </c>
      <c r="C22" s="473">
        <v>30488006.170000002</v>
      </c>
      <c r="D22" s="473">
        <v>1604646622.6461</v>
      </c>
      <c r="E22" s="455">
        <v>1635134628.8161001</v>
      </c>
      <c r="F22" s="473">
        <v>863151</v>
      </c>
      <c r="G22" s="473">
        <v>1221682341.6415999</v>
      </c>
      <c r="H22" s="456">
        <v>1222545492.6415999</v>
      </c>
    </row>
    <row r="23" spans="1:8" s="17" customFormat="1">
      <c r="A23" s="209" t="s">
        <v>15</v>
      </c>
      <c r="B23" s="213" t="s">
        <v>75</v>
      </c>
      <c r="C23" s="473">
        <v>0</v>
      </c>
      <c r="D23" s="473">
        <v>314110600.69919997</v>
      </c>
      <c r="E23" s="455">
        <v>314110600.69919997</v>
      </c>
      <c r="F23" s="473">
        <v>607563</v>
      </c>
      <c r="G23" s="473">
        <v>809013903.34420002</v>
      </c>
      <c r="H23" s="456">
        <v>809621466.34420002</v>
      </c>
    </row>
    <row r="24" spans="1:8" s="17" customFormat="1">
      <c r="A24" s="209" t="s">
        <v>16</v>
      </c>
      <c r="B24" s="213" t="s">
        <v>76</v>
      </c>
      <c r="C24" s="473">
        <v>0</v>
      </c>
      <c r="D24" s="473">
        <v>281135837.69630003</v>
      </c>
      <c r="E24" s="455">
        <v>281135837.69630003</v>
      </c>
      <c r="F24" s="473">
        <v>156025</v>
      </c>
      <c r="G24" s="473">
        <v>238361448.9912</v>
      </c>
      <c r="H24" s="456">
        <v>238517473.9912</v>
      </c>
    </row>
    <row r="25" spans="1:8" s="17" customFormat="1">
      <c r="A25" s="209" t="s">
        <v>17</v>
      </c>
      <c r="B25" s="213" t="s">
        <v>77</v>
      </c>
      <c r="C25" s="473">
        <v>0</v>
      </c>
      <c r="D25" s="473">
        <v>0</v>
      </c>
      <c r="E25" s="455">
        <v>0</v>
      </c>
      <c r="F25" s="473">
        <v>0</v>
      </c>
      <c r="G25" s="473">
        <v>7327267.4447999997</v>
      </c>
      <c r="H25" s="456">
        <v>7327267.4447999997</v>
      </c>
    </row>
    <row r="26" spans="1:8" s="17" customFormat="1">
      <c r="A26" s="209" t="s">
        <v>18</v>
      </c>
      <c r="B26" s="213" t="s">
        <v>78</v>
      </c>
      <c r="C26" s="473">
        <v>53626</v>
      </c>
      <c r="D26" s="473">
        <v>639355470.40610003</v>
      </c>
      <c r="E26" s="455">
        <v>639409096.40610003</v>
      </c>
      <c r="F26" s="473">
        <v>44313</v>
      </c>
      <c r="G26" s="473">
        <v>97986238.109300002</v>
      </c>
      <c r="H26" s="456">
        <v>98030551.109300002</v>
      </c>
    </row>
    <row r="27" spans="1:8" s="17" customFormat="1">
      <c r="A27" s="209" t="s">
        <v>19</v>
      </c>
      <c r="B27" s="213" t="s">
        <v>79</v>
      </c>
      <c r="C27" s="473">
        <v>30434380.170000002</v>
      </c>
      <c r="D27" s="473">
        <v>370044713.84450001</v>
      </c>
      <c r="E27" s="455">
        <v>400479094.01450002</v>
      </c>
      <c r="F27" s="473">
        <v>55250</v>
      </c>
      <c r="G27" s="473">
        <v>68993483.752100006</v>
      </c>
      <c r="H27" s="456">
        <v>69048733.752100006</v>
      </c>
    </row>
    <row r="28" spans="1:8" s="17" customFormat="1">
      <c r="A28" s="209">
        <v>5.4</v>
      </c>
      <c r="B28" s="261" t="s">
        <v>297</v>
      </c>
      <c r="C28" s="473">
        <v>2151119.09</v>
      </c>
      <c r="D28" s="473">
        <v>20661224.481199998</v>
      </c>
      <c r="E28" s="455">
        <v>22812343.571199998</v>
      </c>
      <c r="F28" s="473">
        <v>20112172.989999998</v>
      </c>
      <c r="G28" s="473">
        <v>148566686.35479999</v>
      </c>
      <c r="H28" s="456">
        <v>168678859.3448</v>
      </c>
    </row>
    <row r="29" spans="1:8" s="17" customFormat="1">
      <c r="A29" s="209">
        <v>5.5</v>
      </c>
      <c r="B29" s="261" t="s">
        <v>298</v>
      </c>
      <c r="C29" s="473">
        <v>0</v>
      </c>
      <c r="D29" s="473">
        <v>0</v>
      </c>
      <c r="E29" s="455">
        <v>0</v>
      </c>
      <c r="F29" s="473">
        <v>0</v>
      </c>
      <c r="G29" s="473">
        <v>0</v>
      </c>
      <c r="H29" s="456">
        <v>0</v>
      </c>
    </row>
    <row r="30" spans="1:8" s="17" customFormat="1">
      <c r="A30" s="209">
        <v>5.6</v>
      </c>
      <c r="B30" s="261" t="s">
        <v>299</v>
      </c>
      <c r="C30" s="473">
        <v>8523000</v>
      </c>
      <c r="D30" s="473">
        <v>22020501.6186</v>
      </c>
      <c r="E30" s="455">
        <v>30543501.6186</v>
      </c>
      <c r="F30" s="473">
        <v>9423000</v>
      </c>
      <c r="G30" s="473">
        <v>77687565.552000001</v>
      </c>
      <c r="H30" s="456">
        <v>87110565.552000001</v>
      </c>
    </row>
    <row r="31" spans="1:8" s="17" customFormat="1">
      <c r="A31" s="209">
        <v>5.7</v>
      </c>
      <c r="B31" s="261" t="s">
        <v>79</v>
      </c>
      <c r="C31" s="473">
        <v>8460736</v>
      </c>
      <c r="D31" s="473">
        <v>14500453.3575</v>
      </c>
      <c r="E31" s="455">
        <v>22961189.357500002</v>
      </c>
      <c r="F31" s="473">
        <v>11500578</v>
      </c>
      <c r="G31" s="473">
        <v>96502816.256400004</v>
      </c>
      <c r="H31" s="456">
        <v>108003394.2564</v>
      </c>
    </row>
    <row r="32" spans="1:8" s="17" customFormat="1">
      <c r="A32" s="209">
        <v>6</v>
      </c>
      <c r="B32" s="212" t="s">
        <v>327</v>
      </c>
      <c r="C32" s="473"/>
      <c r="D32" s="473"/>
      <c r="E32" s="455">
        <v>0</v>
      </c>
      <c r="F32" s="473"/>
      <c r="G32" s="473"/>
      <c r="H32" s="456">
        <v>0</v>
      </c>
    </row>
    <row r="33" spans="1:8" s="17" customFormat="1">
      <c r="A33" s="209">
        <v>6.1</v>
      </c>
      <c r="B33" s="262" t="s">
        <v>317</v>
      </c>
      <c r="C33" s="473"/>
      <c r="D33" s="473"/>
      <c r="E33" s="455">
        <v>0</v>
      </c>
      <c r="F33" s="473"/>
      <c r="G33" s="473"/>
      <c r="H33" s="456">
        <v>0</v>
      </c>
    </row>
    <row r="34" spans="1:8" s="17" customFormat="1">
      <c r="A34" s="209">
        <v>6.2</v>
      </c>
      <c r="B34" s="262" t="s">
        <v>318</v>
      </c>
      <c r="C34" s="473"/>
      <c r="D34" s="473"/>
      <c r="E34" s="455">
        <v>0</v>
      </c>
      <c r="F34" s="473"/>
      <c r="G34" s="473"/>
      <c r="H34" s="456">
        <v>0</v>
      </c>
    </row>
    <row r="35" spans="1:8" s="17" customFormat="1">
      <c r="A35" s="209">
        <v>6.3</v>
      </c>
      <c r="B35" s="262" t="s">
        <v>314</v>
      </c>
      <c r="C35" s="473"/>
      <c r="D35" s="473"/>
      <c r="E35" s="455">
        <v>0</v>
      </c>
      <c r="F35" s="473"/>
      <c r="G35" s="473"/>
      <c r="H35" s="456">
        <v>0</v>
      </c>
    </row>
    <row r="36" spans="1:8" s="17" customFormat="1">
      <c r="A36" s="209">
        <v>6.4</v>
      </c>
      <c r="B36" s="262" t="s">
        <v>315</v>
      </c>
      <c r="C36" s="473"/>
      <c r="D36" s="473"/>
      <c r="E36" s="455">
        <v>0</v>
      </c>
      <c r="F36" s="473"/>
      <c r="G36" s="473"/>
      <c r="H36" s="456">
        <v>0</v>
      </c>
    </row>
    <row r="37" spans="1:8" s="17" customFormat="1">
      <c r="A37" s="209">
        <v>6.5</v>
      </c>
      <c r="B37" s="262" t="s">
        <v>316</v>
      </c>
      <c r="C37" s="473"/>
      <c r="D37" s="473"/>
      <c r="E37" s="455">
        <v>0</v>
      </c>
      <c r="F37" s="473"/>
      <c r="G37" s="473"/>
      <c r="H37" s="456">
        <v>0</v>
      </c>
    </row>
    <row r="38" spans="1:8" s="17" customFormat="1">
      <c r="A38" s="209">
        <v>6.6</v>
      </c>
      <c r="B38" s="262" t="s">
        <v>319</v>
      </c>
      <c r="C38" s="473"/>
      <c r="D38" s="473"/>
      <c r="E38" s="455">
        <v>0</v>
      </c>
      <c r="F38" s="473"/>
      <c r="G38" s="473"/>
      <c r="H38" s="456">
        <v>0</v>
      </c>
    </row>
    <row r="39" spans="1:8" s="17" customFormat="1">
      <c r="A39" s="209">
        <v>6.7</v>
      </c>
      <c r="B39" s="262" t="s">
        <v>320</v>
      </c>
      <c r="C39" s="473"/>
      <c r="D39" s="473"/>
      <c r="E39" s="455">
        <v>0</v>
      </c>
      <c r="F39" s="473"/>
      <c r="G39" s="473"/>
      <c r="H39" s="456">
        <v>0</v>
      </c>
    </row>
    <row r="40" spans="1:8" s="17" customFormat="1">
      <c r="A40" s="209">
        <v>7</v>
      </c>
      <c r="B40" s="212" t="s">
        <v>323</v>
      </c>
      <c r="C40" s="473"/>
      <c r="D40" s="473"/>
      <c r="E40" s="455">
        <v>0</v>
      </c>
      <c r="F40" s="473"/>
      <c r="G40" s="473"/>
      <c r="H40" s="456">
        <v>0</v>
      </c>
    </row>
    <row r="41" spans="1:8" s="17" customFormat="1">
      <c r="A41" s="209">
        <v>7.1</v>
      </c>
      <c r="B41" s="211" t="s">
        <v>324</v>
      </c>
      <c r="C41" s="473">
        <v>725883.35000000009</v>
      </c>
      <c r="D41" s="473">
        <v>130824.06719999999</v>
      </c>
      <c r="E41" s="455">
        <v>856707.41720000003</v>
      </c>
      <c r="F41" s="473">
        <v>191864.72</v>
      </c>
      <c r="G41" s="473">
        <v>123621.042535</v>
      </c>
      <c r="H41" s="456">
        <v>315485.76253499999</v>
      </c>
    </row>
    <row r="42" spans="1:8" s="17" customFormat="1" ht="25.5">
      <c r="A42" s="209">
        <v>7.2</v>
      </c>
      <c r="B42" s="211" t="s">
        <v>325</v>
      </c>
      <c r="C42" s="473">
        <v>314942.17999999993</v>
      </c>
      <c r="D42" s="473">
        <v>656996.65319999959</v>
      </c>
      <c r="E42" s="455">
        <v>971938.83319999953</v>
      </c>
      <c r="F42" s="473">
        <v>216212.35999999987</v>
      </c>
      <c r="G42" s="473">
        <v>198252.24609999999</v>
      </c>
      <c r="H42" s="456">
        <v>414464.60609999986</v>
      </c>
    </row>
    <row r="43" spans="1:8" s="17" customFormat="1" ht="25.5">
      <c r="A43" s="209">
        <v>7.3</v>
      </c>
      <c r="B43" s="211" t="s">
        <v>328</v>
      </c>
      <c r="C43" s="473">
        <v>4101886.05</v>
      </c>
      <c r="D43" s="473">
        <v>1258712.2401729999</v>
      </c>
      <c r="E43" s="455">
        <v>5360598.2901729997</v>
      </c>
      <c r="F43" s="473">
        <v>3028046.07</v>
      </c>
      <c r="G43" s="473">
        <v>1322335.9478729998</v>
      </c>
      <c r="H43" s="456">
        <v>4350382.0178729994</v>
      </c>
    </row>
    <row r="44" spans="1:8" s="17" customFormat="1" ht="25.5">
      <c r="A44" s="209">
        <v>7.4</v>
      </c>
      <c r="B44" s="211" t="s">
        <v>329</v>
      </c>
      <c r="C44" s="473">
        <v>1489289.7799999961</v>
      </c>
      <c r="D44" s="473">
        <v>1862869.2518000072</v>
      </c>
      <c r="E44" s="455">
        <v>3352159.0318000033</v>
      </c>
      <c r="F44" s="473">
        <v>1030388.9700000006</v>
      </c>
      <c r="G44" s="473">
        <v>1251793.753900012</v>
      </c>
      <c r="H44" s="456">
        <v>2282182.7239000127</v>
      </c>
    </row>
    <row r="45" spans="1:8" s="17" customFormat="1">
      <c r="A45" s="209">
        <v>8</v>
      </c>
      <c r="B45" s="212" t="s">
        <v>306</v>
      </c>
      <c r="C45" s="473"/>
      <c r="D45" s="473"/>
      <c r="E45" s="455">
        <v>0</v>
      </c>
      <c r="F45" s="473">
        <v>13507.49</v>
      </c>
      <c r="G45" s="473">
        <v>83845.411412000001</v>
      </c>
      <c r="H45" s="456">
        <v>97352.901412000007</v>
      </c>
    </row>
    <row r="46" spans="1:8" s="17" customFormat="1">
      <c r="A46" s="209">
        <v>8.1</v>
      </c>
      <c r="B46" s="260" t="s">
        <v>330</v>
      </c>
      <c r="C46" s="473"/>
      <c r="D46" s="473"/>
      <c r="E46" s="455">
        <v>0</v>
      </c>
      <c r="F46" s="473"/>
      <c r="G46" s="473"/>
      <c r="H46" s="456">
        <v>0</v>
      </c>
    </row>
    <row r="47" spans="1:8" s="17" customFormat="1">
      <c r="A47" s="209">
        <v>8.1999999999999993</v>
      </c>
      <c r="B47" s="260" t="s">
        <v>331</v>
      </c>
      <c r="C47" s="473"/>
      <c r="D47" s="473"/>
      <c r="E47" s="455">
        <v>0</v>
      </c>
      <c r="F47" s="473">
        <v>1044</v>
      </c>
      <c r="G47" s="473">
        <v>615.61800000000005</v>
      </c>
      <c r="H47" s="456">
        <v>1659.6179999999999</v>
      </c>
    </row>
    <row r="48" spans="1:8" s="17" customFormat="1">
      <c r="A48" s="209">
        <v>8.3000000000000007</v>
      </c>
      <c r="B48" s="260" t="s">
        <v>332</v>
      </c>
      <c r="C48" s="473"/>
      <c r="D48" s="473"/>
      <c r="E48" s="455">
        <v>0</v>
      </c>
      <c r="F48" s="473">
        <v>2291.4899999999998</v>
      </c>
      <c r="G48" s="473">
        <v>16144.769412000001</v>
      </c>
      <c r="H48" s="456">
        <v>18436.259411999999</v>
      </c>
    </row>
    <row r="49" spans="1:8" s="17" customFormat="1">
      <c r="A49" s="209">
        <v>8.4</v>
      </c>
      <c r="B49" s="260" t="s">
        <v>333</v>
      </c>
      <c r="C49" s="473"/>
      <c r="D49" s="473"/>
      <c r="E49" s="455">
        <v>0</v>
      </c>
      <c r="F49" s="473">
        <v>822</v>
      </c>
      <c r="G49" s="473">
        <v>11866.766</v>
      </c>
      <c r="H49" s="456">
        <v>12688.766</v>
      </c>
    </row>
    <row r="50" spans="1:8" s="17" customFormat="1">
      <c r="A50" s="209">
        <v>8.5</v>
      </c>
      <c r="B50" s="260" t="s">
        <v>334</v>
      </c>
      <c r="C50" s="473"/>
      <c r="D50" s="473"/>
      <c r="E50" s="455">
        <v>0</v>
      </c>
      <c r="F50" s="473"/>
      <c r="G50" s="473"/>
      <c r="H50" s="456">
        <v>0</v>
      </c>
    </row>
    <row r="51" spans="1:8" s="17" customFormat="1">
      <c r="A51" s="209">
        <v>8.6</v>
      </c>
      <c r="B51" s="260" t="s">
        <v>335</v>
      </c>
      <c r="C51" s="473"/>
      <c r="D51" s="473"/>
      <c r="E51" s="455">
        <v>0</v>
      </c>
      <c r="F51" s="473">
        <v>350</v>
      </c>
      <c r="G51" s="473"/>
      <c r="H51" s="456">
        <v>350</v>
      </c>
    </row>
    <row r="52" spans="1:8" s="17" customFormat="1">
      <c r="A52" s="209">
        <v>8.6999999999999993</v>
      </c>
      <c r="B52" s="260" t="s">
        <v>336</v>
      </c>
      <c r="C52" s="473"/>
      <c r="D52" s="473"/>
      <c r="E52" s="455">
        <v>0</v>
      </c>
      <c r="F52" s="473">
        <v>9000</v>
      </c>
      <c r="G52" s="473">
        <v>55218.258000000002</v>
      </c>
      <c r="H52" s="456">
        <v>64218.258000000002</v>
      </c>
    </row>
    <row r="53" spans="1:8" s="17" customFormat="1" ht="15" thickBot="1">
      <c r="A53" s="214">
        <v>9</v>
      </c>
      <c r="B53" s="215" t="s">
        <v>326</v>
      </c>
      <c r="C53" s="474"/>
      <c r="D53" s="474"/>
      <c r="E53" s="465">
        <v>0</v>
      </c>
      <c r="F53" s="474"/>
      <c r="G53" s="474"/>
      <c r="H53" s="466"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K21" sqref="K2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1" customWidth="1"/>
    <col min="12" max="16384" width="9.140625" style="51"/>
  </cols>
  <sheetData>
    <row r="1" spans="1:8">
      <c r="A1" s="2" t="s">
        <v>30</v>
      </c>
      <c r="B1" s="3" t="str">
        <f>'Info '!C2</f>
        <v>JSC "BasisBank"</v>
      </c>
      <c r="C1" s="3"/>
    </row>
    <row r="2" spans="1:8">
      <c r="A2" s="2" t="s">
        <v>31</v>
      </c>
      <c r="B2" s="506">
        <v>43830</v>
      </c>
      <c r="C2" s="6"/>
      <c r="D2" s="7"/>
      <c r="E2" s="70"/>
      <c r="F2" s="70"/>
      <c r="G2" s="70"/>
      <c r="H2" s="70"/>
    </row>
    <row r="3" spans="1:8">
      <c r="A3" s="2"/>
      <c r="B3" s="3"/>
      <c r="C3" s="6"/>
      <c r="D3" s="7"/>
      <c r="E3" s="70"/>
      <c r="F3" s="70"/>
      <c r="G3" s="70"/>
      <c r="H3" s="70"/>
    </row>
    <row r="4" spans="1:8" ht="15" customHeight="1" thickBot="1">
      <c r="A4" s="7" t="s">
        <v>201</v>
      </c>
      <c r="B4" s="160" t="s">
        <v>300</v>
      </c>
      <c r="D4" s="71" t="s">
        <v>73</v>
      </c>
    </row>
    <row r="5" spans="1:8" ht="15" customHeight="1">
      <c r="A5" s="245" t="s">
        <v>6</v>
      </c>
      <c r="B5" s="246"/>
      <c r="C5" s="475">
        <v>43830</v>
      </c>
      <c r="D5" s="476">
        <v>43738</v>
      </c>
    </row>
    <row r="6" spans="1:8" ht="15" customHeight="1">
      <c r="A6" s="72">
        <v>1</v>
      </c>
      <c r="B6" s="348" t="s">
        <v>304</v>
      </c>
      <c r="C6" s="350">
        <v>1244577961.0998626</v>
      </c>
      <c r="D6" s="351">
        <v>1240081302.6220856</v>
      </c>
    </row>
    <row r="7" spans="1:8" ht="15" customHeight="1">
      <c r="A7" s="72">
        <v>1.1000000000000001</v>
      </c>
      <c r="B7" s="348" t="s">
        <v>200</v>
      </c>
      <c r="C7" s="352">
        <v>1151387079.0472546</v>
      </c>
      <c r="D7" s="353">
        <v>1151970249.584187</v>
      </c>
    </row>
    <row r="8" spans="1:8">
      <c r="A8" s="72" t="s">
        <v>14</v>
      </c>
      <c r="B8" s="348" t="s">
        <v>199</v>
      </c>
      <c r="C8" s="352">
        <v>23250000</v>
      </c>
      <c r="D8" s="353">
        <v>23250000</v>
      </c>
    </row>
    <row r="9" spans="1:8" ht="15" customHeight="1">
      <c r="A9" s="72">
        <v>1.2</v>
      </c>
      <c r="B9" s="349" t="s">
        <v>198</v>
      </c>
      <c r="C9" s="352">
        <v>93190882.052607954</v>
      </c>
      <c r="D9" s="353">
        <v>88111053.0378986</v>
      </c>
    </row>
    <row r="10" spans="1:8" ht="15" customHeight="1">
      <c r="A10" s="72">
        <v>1.3</v>
      </c>
      <c r="B10" s="348" t="s">
        <v>28</v>
      </c>
      <c r="C10" s="354">
        <v>0</v>
      </c>
      <c r="D10" s="353">
        <v>0</v>
      </c>
    </row>
    <row r="11" spans="1:8" ht="15" customHeight="1">
      <c r="A11" s="72">
        <v>2</v>
      </c>
      <c r="B11" s="348" t="s">
        <v>301</v>
      </c>
      <c r="C11" s="352">
        <v>3126974.3541999999</v>
      </c>
      <c r="D11" s="353">
        <v>3569969.8969999999</v>
      </c>
    </row>
    <row r="12" spans="1:8" ht="15" customHeight="1">
      <c r="A12" s="72">
        <v>3</v>
      </c>
      <c r="B12" s="348" t="s">
        <v>302</v>
      </c>
      <c r="C12" s="354">
        <v>112080651.75068747</v>
      </c>
      <c r="D12" s="353">
        <v>100986859.99987499</v>
      </c>
    </row>
    <row r="13" spans="1:8" ht="15" customHeight="1" thickBot="1">
      <c r="A13" s="74">
        <v>4</v>
      </c>
      <c r="B13" s="75" t="s">
        <v>303</v>
      </c>
      <c r="C13" s="355">
        <v>1359785587.2047498</v>
      </c>
      <c r="D13" s="356">
        <v>1344638132.5189607</v>
      </c>
    </row>
    <row r="14" spans="1:8">
      <c r="B14" s="78"/>
    </row>
    <row r="15" spans="1:8">
      <c r="B15" s="79"/>
    </row>
    <row r="16" spans="1:8">
      <c r="B16" s="79"/>
    </row>
    <row r="17" spans="1:4" ht="11.25">
      <c r="A17" s="51"/>
      <c r="B17" s="51"/>
      <c r="C17" s="51"/>
      <c r="D17" s="51"/>
    </row>
    <row r="18" spans="1:4" ht="11.25">
      <c r="A18" s="51"/>
      <c r="B18" s="51"/>
      <c r="C18" s="51"/>
      <c r="D18" s="51"/>
    </row>
    <row r="19" spans="1:4" ht="11.25">
      <c r="A19" s="51"/>
      <c r="B19" s="51"/>
      <c r="C19" s="51"/>
      <c r="D19" s="51"/>
    </row>
    <row r="20" spans="1:4" ht="11.25">
      <c r="A20" s="51"/>
      <c r="B20" s="51"/>
      <c r="C20" s="51"/>
      <c r="D20" s="51"/>
    </row>
    <row r="21" spans="1:4" ht="11.25">
      <c r="A21" s="51"/>
      <c r="B21" s="51"/>
      <c r="C21" s="51"/>
      <c r="D21" s="51"/>
    </row>
    <row r="22" spans="1:4" ht="11.25">
      <c r="A22" s="51"/>
      <c r="B22" s="51"/>
      <c r="C22" s="51"/>
      <c r="D22" s="51"/>
    </row>
    <row r="23" spans="1:4" ht="11.25">
      <c r="A23" s="51"/>
      <c r="B23" s="51"/>
      <c r="C23" s="51"/>
      <c r="D23" s="51"/>
    </row>
    <row r="24" spans="1:4" ht="11.25">
      <c r="A24" s="51"/>
      <c r="B24" s="51"/>
      <c r="C24" s="51"/>
      <c r="D24" s="51"/>
    </row>
    <row r="25" spans="1:4" ht="11.25">
      <c r="A25" s="51"/>
      <c r="B25" s="51"/>
      <c r="C25" s="51"/>
      <c r="D25" s="51"/>
    </row>
    <row r="26" spans="1:4" ht="11.25">
      <c r="A26" s="51"/>
      <c r="B26" s="51"/>
      <c r="C26" s="51"/>
      <c r="D26" s="51"/>
    </row>
    <row r="27" spans="1:4" ht="11.25">
      <c r="A27" s="51"/>
      <c r="B27" s="51"/>
      <c r="C27" s="51"/>
      <c r="D27" s="51"/>
    </row>
    <row r="28" spans="1:4" ht="11.25">
      <c r="A28" s="51"/>
      <c r="B28" s="51"/>
      <c r="C28" s="51"/>
      <c r="D28" s="51"/>
    </row>
    <row r="29" spans="1:4" ht="11.25">
      <c r="A29" s="51"/>
      <c r="B29" s="51"/>
      <c r="C29" s="51"/>
      <c r="D29" s="5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G30" sqref="G30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30</v>
      </c>
      <c r="B1" s="4" t="str">
        <f>'Info '!C2</f>
        <v>JSC "BasisBank"</v>
      </c>
    </row>
    <row r="2" spans="1:3">
      <c r="A2" s="2" t="s">
        <v>31</v>
      </c>
      <c r="B2" s="506">
        <v>43830</v>
      </c>
    </row>
    <row r="4" spans="1:3" ht="16.5" customHeight="1" thickBot="1">
      <c r="A4" s="80" t="s">
        <v>80</v>
      </c>
      <c r="B4" s="81" t="s">
        <v>271</v>
      </c>
      <c r="C4" s="82"/>
    </row>
    <row r="5" spans="1:3">
      <c r="A5" s="83"/>
      <c r="B5" s="552" t="s">
        <v>81</v>
      </c>
      <c r="C5" s="553"/>
    </row>
    <row r="6" spans="1:3">
      <c r="A6" s="84">
        <v>1</v>
      </c>
      <c r="B6" s="502" t="s">
        <v>493</v>
      </c>
      <c r="C6" s="86"/>
    </row>
    <row r="7" spans="1:3">
      <c r="A7" s="84">
        <v>2</v>
      </c>
      <c r="B7" s="502" t="s">
        <v>494</v>
      </c>
      <c r="C7" s="86"/>
    </row>
    <row r="8" spans="1:3">
      <c r="A8" s="84">
        <v>3</v>
      </c>
      <c r="B8" s="502" t="s">
        <v>495</v>
      </c>
      <c r="C8" s="86"/>
    </row>
    <row r="9" spans="1:3">
      <c r="A9" s="84">
        <v>4</v>
      </c>
      <c r="B9" s="502" t="s">
        <v>496</v>
      </c>
      <c r="C9" s="86"/>
    </row>
    <row r="10" spans="1:3">
      <c r="A10" s="84">
        <v>5</v>
      </c>
      <c r="B10" s="502" t="s">
        <v>497</v>
      </c>
      <c r="C10" s="86"/>
    </row>
    <row r="11" spans="1:3">
      <c r="A11" s="84"/>
      <c r="B11" s="554"/>
      <c r="C11" s="555"/>
    </row>
    <row r="12" spans="1:3">
      <c r="A12" s="84"/>
      <c r="B12" s="556" t="s">
        <v>82</v>
      </c>
      <c r="C12" s="557"/>
    </row>
    <row r="13" spans="1:3">
      <c r="A13" s="84">
        <v>1</v>
      </c>
      <c r="B13" s="502" t="s">
        <v>498</v>
      </c>
      <c r="C13" s="87"/>
    </row>
    <row r="14" spans="1:3">
      <c r="A14" s="84">
        <v>2</v>
      </c>
      <c r="B14" s="502" t="s">
        <v>499</v>
      </c>
      <c r="C14" s="87"/>
    </row>
    <row r="15" spans="1:3">
      <c r="A15" s="84">
        <v>3</v>
      </c>
      <c r="B15" s="502" t="s">
        <v>500</v>
      </c>
      <c r="C15" s="87"/>
    </row>
    <row r="16" spans="1:3">
      <c r="A16" s="84">
        <v>4</v>
      </c>
      <c r="B16" s="502" t="s">
        <v>501</v>
      </c>
      <c r="C16" s="87"/>
    </row>
    <row r="17" spans="1:3">
      <c r="A17" s="84">
        <v>5</v>
      </c>
      <c r="B17" s="502" t="s">
        <v>502</v>
      </c>
      <c r="C17" s="87"/>
    </row>
    <row r="18" spans="1:3">
      <c r="A18" s="84">
        <v>6</v>
      </c>
      <c r="B18" s="502" t="s">
        <v>503</v>
      </c>
      <c r="C18" s="87"/>
    </row>
    <row r="19" spans="1:3">
      <c r="A19" s="84">
        <v>7</v>
      </c>
      <c r="B19" s="502" t="s">
        <v>504</v>
      </c>
      <c r="C19" s="87"/>
    </row>
    <row r="20" spans="1:3" ht="15.75" customHeight="1">
      <c r="A20" s="84"/>
      <c r="B20" s="85"/>
      <c r="C20" s="88"/>
    </row>
    <row r="21" spans="1:3" ht="30" customHeight="1">
      <c r="A21" s="84"/>
      <c r="B21" s="556" t="s">
        <v>83</v>
      </c>
      <c r="C21" s="557"/>
    </row>
    <row r="22" spans="1:3">
      <c r="A22" s="84">
        <v>1</v>
      </c>
      <c r="B22" s="502" t="s">
        <v>505</v>
      </c>
      <c r="C22" s="503">
        <v>0.91598172861293459</v>
      </c>
    </row>
    <row r="23" spans="1:3" ht="15.75" customHeight="1">
      <c r="A23" s="84">
        <v>2</v>
      </c>
      <c r="B23" s="502" t="s">
        <v>506</v>
      </c>
      <c r="C23" s="503">
        <v>6.9155295356997867E-2</v>
      </c>
    </row>
    <row r="24" spans="1:3" ht="29.25" customHeight="1">
      <c r="A24" s="84"/>
      <c r="B24" s="556" t="s">
        <v>84</v>
      </c>
      <c r="C24" s="557"/>
    </row>
    <row r="25" spans="1:3">
      <c r="A25" s="84">
        <v>1</v>
      </c>
      <c r="B25" s="502" t="s">
        <v>507</v>
      </c>
      <c r="C25" s="503">
        <v>0.91561533592148947</v>
      </c>
    </row>
    <row r="26" spans="1:3" ht="15" thickBot="1">
      <c r="A26" s="89">
        <v>2</v>
      </c>
      <c r="B26" s="90" t="s">
        <v>506</v>
      </c>
      <c r="C26" s="504">
        <v>6.9155295356997867E-2</v>
      </c>
    </row>
  </sheetData>
  <mergeCells count="5">
    <mergeCell ref="B5:C5"/>
    <mergeCell ref="B11:C11"/>
    <mergeCell ref="B12:C12"/>
    <mergeCell ref="B24:C24"/>
    <mergeCell ref="B21:C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13" sqref="K1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1" t="s">
        <v>30</v>
      </c>
      <c r="B1" s="292" t="str">
        <f>'Info '!C2</f>
        <v>JSC "BasisBank"</v>
      </c>
      <c r="C1" s="103"/>
      <c r="D1" s="103"/>
      <c r="E1" s="103"/>
      <c r="F1" s="17"/>
    </row>
    <row r="2" spans="1:7" s="91" customFormat="1" ht="15.75" customHeight="1">
      <c r="A2" s="291" t="s">
        <v>31</v>
      </c>
      <c r="B2" s="506">
        <v>43830</v>
      </c>
    </row>
    <row r="3" spans="1:7" s="91" customFormat="1" ht="15.75" customHeight="1">
      <c r="A3" s="291"/>
    </row>
    <row r="4" spans="1:7" s="91" customFormat="1" ht="15.75" customHeight="1" thickBot="1">
      <c r="A4" s="293" t="s">
        <v>205</v>
      </c>
      <c r="B4" s="562" t="s">
        <v>350</v>
      </c>
      <c r="C4" s="563"/>
      <c r="D4" s="563"/>
      <c r="E4" s="563"/>
    </row>
    <row r="5" spans="1:7" s="95" customFormat="1" ht="17.45" customHeight="1">
      <c r="A5" s="227"/>
      <c r="B5" s="228"/>
      <c r="C5" s="93" t="s">
        <v>0</v>
      </c>
      <c r="D5" s="93" t="s">
        <v>1</v>
      </c>
      <c r="E5" s="94" t="s">
        <v>2</v>
      </c>
    </row>
    <row r="6" spans="1:7" s="17" customFormat="1" ht="14.45" customHeight="1">
      <c r="A6" s="294"/>
      <c r="B6" s="558" t="s">
        <v>357</v>
      </c>
      <c r="C6" s="558" t="s">
        <v>91</v>
      </c>
      <c r="D6" s="560" t="s">
        <v>204</v>
      </c>
      <c r="E6" s="561"/>
      <c r="G6" s="5"/>
    </row>
    <row r="7" spans="1:7" s="17" customFormat="1" ht="99.6" customHeight="1">
      <c r="A7" s="294"/>
      <c r="B7" s="559"/>
      <c r="C7" s="558"/>
      <c r="D7" s="327" t="s">
        <v>203</v>
      </c>
      <c r="E7" s="328" t="s">
        <v>358</v>
      </c>
      <c r="G7" s="5"/>
    </row>
    <row r="8" spans="1:7">
      <c r="A8" s="295">
        <v>1</v>
      </c>
      <c r="B8" s="329" t="s">
        <v>35</v>
      </c>
      <c r="C8" s="477">
        <v>36800044.588699996</v>
      </c>
      <c r="D8" s="477"/>
      <c r="E8" s="478">
        <v>36800044.588699996</v>
      </c>
      <c r="F8" s="17"/>
    </row>
    <row r="9" spans="1:7">
      <c r="A9" s="295">
        <v>2</v>
      </c>
      <c r="B9" s="329" t="s">
        <v>36</v>
      </c>
      <c r="C9" s="477">
        <v>219926493.042</v>
      </c>
      <c r="D9" s="477"/>
      <c r="E9" s="478">
        <v>219926493.042</v>
      </c>
      <c r="F9" s="17"/>
    </row>
    <row r="10" spans="1:7">
      <c r="A10" s="295">
        <v>3</v>
      </c>
      <c r="B10" s="329" t="s">
        <v>37</v>
      </c>
      <c r="C10" s="477">
        <v>177366289.9727</v>
      </c>
      <c r="D10" s="477"/>
      <c r="E10" s="478">
        <v>177366289.9727</v>
      </c>
      <c r="F10" s="17"/>
    </row>
    <row r="11" spans="1:7">
      <c r="A11" s="295">
        <v>4</v>
      </c>
      <c r="B11" s="329" t="s">
        <v>38</v>
      </c>
      <c r="C11" s="477">
        <v>0</v>
      </c>
      <c r="D11" s="477"/>
      <c r="E11" s="478">
        <v>0</v>
      </c>
      <c r="F11" s="17"/>
    </row>
    <row r="12" spans="1:7">
      <c r="A12" s="295">
        <v>5</v>
      </c>
      <c r="B12" s="329" t="s">
        <v>39</v>
      </c>
      <c r="C12" s="477">
        <v>198430439.31</v>
      </c>
      <c r="D12" s="477"/>
      <c r="E12" s="478">
        <v>198430439.31</v>
      </c>
      <c r="F12" s="17"/>
    </row>
    <row r="13" spans="1:7">
      <c r="A13" s="295">
        <v>6.1</v>
      </c>
      <c r="B13" s="330" t="s">
        <v>40</v>
      </c>
      <c r="C13" s="479">
        <v>996882696.21719992</v>
      </c>
      <c r="D13" s="477"/>
      <c r="E13" s="478">
        <v>996882696.21719992</v>
      </c>
      <c r="F13" s="17"/>
    </row>
    <row r="14" spans="1:7">
      <c r="A14" s="295">
        <v>6.2</v>
      </c>
      <c r="B14" s="331" t="s">
        <v>41</v>
      </c>
      <c r="C14" s="479">
        <v>-38487882.266800001</v>
      </c>
      <c r="D14" s="477"/>
      <c r="E14" s="478">
        <v>-38487882.266800001</v>
      </c>
      <c r="F14" s="17"/>
    </row>
    <row r="15" spans="1:7">
      <c r="A15" s="295">
        <v>6</v>
      </c>
      <c r="B15" s="329" t="s">
        <v>42</v>
      </c>
      <c r="C15" s="477">
        <v>958394813.95039988</v>
      </c>
      <c r="D15" s="477"/>
      <c r="E15" s="478">
        <v>958394813.95039988</v>
      </c>
      <c r="F15" s="17"/>
    </row>
    <row r="16" spans="1:7">
      <c r="A16" s="295">
        <v>7</v>
      </c>
      <c r="B16" s="329" t="s">
        <v>43</v>
      </c>
      <c r="C16" s="477">
        <v>9262434.7406000011</v>
      </c>
      <c r="D16" s="477"/>
      <c r="E16" s="478">
        <v>9262434.7406000011</v>
      </c>
      <c r="F16" s="17"/>
    </row>
    <row r="17" spans="1:7">
      <c r="A17" s="295">
        <v>8</v>
      </c>
      <c r="B17" s="329" t="s">
        <v>202</v>
      </c>
      <c r="C17" s="477">
        <v>13825651.045</v>
      </c>
      <c r="D17" s="477"/>
      <c r="E17" s="478">
        <v>13825651.045</v>
      </c>
      <c r="F17" s="296"/>
      <c r="G17" s="97"/>
    </row>
    <row r="18" spans="1:7">
      <c r="A18" s="295">
        <v>9</v>
      </c>
      <c r="B18" s="329" t="s">
        <v>44</v>
      </c>
      <c r="C18" s="477">
        <v>9362704.2200000007</v>
      </c>
      <c r="D18" s="477"/>
      <c r="E18" s="478">
        <v>9362704.2200000007</v>
      </c>
      <c r="F18" s="17"/>
      <c r="G18" s="97"/>
    </row>
    <row r="19" spans="1:7">
      <c r="A19" s="295">
        <v>10</v>
      </c>
      <c r="B19" s="329" t="s">
        <v>45</v>
      </c>
      <c r="C19" s="477">
        <v>32516689.32</v>
      </c>
      <c r="D19" s="477">
        <v>11545946.300000001</v>
      </c>
      <c r="E19" s="478">
        <v>20970743.02</v>
      </c>
      <c r="F19" s="17"/>
      <c r="G19" s="97"/>
    </row>
    <row r="20" spans="1:7">
      <c r="A20" s="295">
        <v>11</v>
      </c>
      <c r="B20" s="329" t="s">
        <v>46</v>
      </c>
      <c r="C20" s="477">
        <v>9238434.0105999988</v>
      </c>
      <c r="D20" s="477"/>
      <c r="E20" s="478">
        <v>9238434.0105999988</v>
      </c>
      <c r="F20" s="17"/>
    </row>
    <row r="21" spans="1:7" ht="26.25" thickBot="1">
      <c r="A21" s="176"/>
      <c r="B21" s="297" t="s">
        <v>360</v>
      </c>
      <c r="C21" s="480">
        <v>1665123994.2</v>
      </c>
      <c r="D21" s="480">
        <v>11545946.300000001</v>
      </c>
      <c r="E21" s="481">
        <v>1653578047.9000001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30" sqref="D30:E30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"BasisBank"</v>
      </c>
    </row>
    <row r="2" spans="1:6" s="91" customFormat="1" ht="15.75" customHeight="1">
      <c r="A2" s="2" t="s">
        <v>31</v>
      </c>
      <c r="B2" s="506">
        <v>43830</v>
      </c>
      <c r="C2" s="4"/>
      <c r="D2" s="4"/>
      <c r="E2" s="4"/>
      <c r="F2" s="4"/>
    </row>
    <row r="3" spans="1:6" s="91" customFormat="1" ht="15.75" customHeight="1">
      <c r="C3" s="4"/>
      <c r="D3" s="4"/>
      <c r="E3" s="4"/>
      <c r="F3" s="4"/>
    </row>
    <row r="4" spans="1:6" s="91" customFormat="1" ht="13.5" thickBot="1">
      <c r="A4" s="91" t="s">
        <v>85</v>
      </c>
      <c r="B4" s="298" t="s">
        <v>337</v>
      </c>
      <c r="C4" s="92" t="s">
        <v>73</v>
      </c>
      <c r="D4" s="4"/>
      <c r="E4" s="4"/>
      <c r="F4" s="4"/>
    </row>
    <row r="5" spans="1:6">
      <c r="A5" s="233">
        <v>1</v>
      </c>
      <c r="B5" s="299" t="s">
        <v>359</v>
      </c>
      <c r="C5" s="234">
        <v>1653578047.9000001</v>
      </c>
    </row>
    <row r="6" spans="1:6" s="235" customFormat="1">
      <c r="A6" s="99">
        <v>2.1</v>
      </c>
      <c r="B6" s="230" t="s">
        <v>338</v>
      </c>
      <c r="C6" s="168">
        <v>147871719.74700001</v>
      </c>
    </row>
    <row r="7" spans="1:6" s="78" customFormat="1" outlineLevel="1">
      <c r="A7" s="72">
        <v>2.2000000000000002</v>
      </c>
      <c r="B7" s="73" t="s">
        <v>339</v>
      </c>
      <c r="C7" s="236">
        <v>0</v>
      </c>
    </row>
    <row r="8" spans="1:6" s="78" customFormat="1" ht="25.5">
      <c r="A8" s="72">
        <v>3</v>
      </c>
      <c r="B8" s="231" t="s">
        <v>340</v>
      </c>
      <c r="C8" s="237">
        <v>1801449767.6470001</v>
      </c>
    </row>
    <row r="9" spans="1:6" s="235" customFormat="1">
      <c r="A9" s="99">
        <v>4</v>
      </c>
      <c r="B9" s="101" t="s">
        <v>88</v>
      </c>
      <c r="C9" s="168">
        <v>16042674.59408801</v>
      </c>
    </row>
    <row r="10" spans="1:6" s="78" customFormat="1" outlineLevel="1">
      <c r="A10" s="72">
        <v>5.0999999999999996</v>
      </c>
      <c r="B10" s="73" t="s">
        <v>341</v>
      </c>
      <c r="C10" s="236">
        <v>-34994301.531759039</v>
      </c>
    </row>
    <row r="11" spans="1:6" s="78" customFormat="1" outlineLevel="1">
      <c r="A11" s="72">
        <v>5.2</v>
      </c>
      <c r="B11" s="73" t="s">
        <v>342</v>
      </c>
      <c r="C11" s="236">
        <v>0</v>
      </c>
    </row>
    <row r="12" spans="1:6" s="78" customFormat="1">
      <c r="A12" s="72">
        <v>6</v>
      </c>
      <c r="B12" s="229" t="s">
        <v>87</v>
      </c>
      <c r="C12" s="236"/>
    </row>
    <row r="13" spans="1:6" s="78" customFormat="1" ht="13.5" thickBot="1">
      <c r="A13" s="74">
        <v>7</v>
      </c>
      <c r="B13" s="232" t="s">
        <v>288</v>
      </c>
      <c r="C13" s="238">
        <v>1782498140.7093291</v>
      </c>
    </row>
    <row r="15" spans="1:6">
      <c r="A15" s="252"/>
      <c r="B15" s="252"/>
    </row>
    <row r="16" spans="1:6">
      <c r="A16" s="252"/>
      <c r="B16" s="252"/>
    </row>
    <row r="17" spans="1:5" ht="15">
      <c r="A17" s="247"/>
      <c r="B17" s="248"/>
      <c r="C17" s="252"/>
      <c r="D17" s="252"/>
      <c r="E17" s="252"/>
    </row>
    <row r="18" spans="1:5" ht="15">
      <c r="A18" s="253"/>
      <c r="B18" s="254"/>
      <c r="C18" s="252"/>
      <c r="D18" s="252"/>
      <c r="E18" s="252"/>
    </row>
    <row r="19" spans="1:5">
      <c r="A19" s="255"/>
      <c r="B19" s="249"/>
      <c r="C19" s="252"/>
      <c r="D19" s="252"/>
      <c r="E19" s="252"/>
    </row>
    <row r="20" spans="1:5">
      <c r="A20" s="256"/>
      <c r="B20" s="250"/>
      <c r="C20" s="252"/>
      <c r="D20" s="252"/>
      <c r="E20" s="252"/>
    </row>
    <row r="21" spans="1:5">
      <c r="A21" s="256"/>
      <c r="B21" s="254"/>
      <c r="C21" s="252"/>
      <c r="D21" s="252"/>
      <c r="E21" s="252"/>
    </row>
    <row r="22" spans="1:5">
      <c r="A22" s="255"/>
      <c r="B22" s="251"/>
      <c r="C22" s="252"/>
      <c r="D22" s="252"/>
      <c r="E22" s="252"/>
    </row>
    <row r="23" spans="1:5">
      <c r="A23" s="256"/>
      <c r="B23" s="250"/>
      <c r="C23" s="252"/>
      <c r="D23" s="252"/>
      <c r="E23" s="252"/>
    </row>
    <row r="24" spans="1:5">
      <c r="A24" s="256"/>
      <c r="B24" s="250"/>
      <c r="C24" s="252"/>
      <c r="D24" s="252"/>
      <c r="E24" s="252"/>
    </row>
    <row r="25" spans="1:5">
      <c r="A25" s="256"/>
      <c r="B25" s="257"/>
      <c r="C25" s="252"/>
      <c r="D25" s="252"/>
      <c r="E25" s="252"/>
    </row>
    <row r="26" spans="1:5">
      <c r="A26" s="256"/>
      <c r="B26" s="254"/>
      <c r="C26" s="252"/>
      <c r="D26" s="252"/>
      <c r="E26" s="252"/>
    </row>
    <row r="27" spans="1:5">
      <c r="A27" s="252"/>
      <c r="B27" s="258"/>
      <c r="C27" s="252"/>
      <c r="D27" s="252"/>
      <c r="E27" s="252"/>
    </row>
    <row r="28" spans="1:5">
      <c r="A28" s="252"/>
      <c r="B28" s="258"/>
      <c r="C28" s="252"/>
      <c r="D28" s="252"/>
      <c r="E28" s="252"/>
    </row>
    <row r="29" spans="1:5">
      <c r="A29" s="252"/>
      <c r="B29" s="258"/>
      <c r="C29" s="252"/>
      <c r="D29" s="252"/>
      <c r="E29" s="252"/>
    </row>
    <row r="30" spans="1:5">
      <c r="A30" s="252"/>
      <c r="B30" s="258"/>
      <c r="C30" s="252"/>
      <c r="D30" s="252"/>
      <c r="E30" s="252"/>
    </row>
    <row r="31" spans="1:5">
      <c r="A31" s="252"/>
      <c r="B31" s="258"/>
      <c r="C31" s="252"/>
      <c r="D31" s="252"/>
      <c r="E31" s="252"/>
    </row>
    <row r="32" spans="1:5">
      <c r="A32" s="252"/>
      <c r="B32" s="258"/>
      <c r="C32" s="252"/>
      <c r="D32" s="252"/>
      <c r="E32" s="252"/>
    </row>
    <row r="33" spans="1:5">
      <c r="A33" s="252"/>
      <c r="B33" s="258"/>
      <c r="C33" s="252"/>
      <c r="D33" s="252"/>
      <c r="E33" s="252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Px00mx4K2YSGHPBtcpR0BG/vx8cswVR3BUSfmaKp32Y=</DigestValue>
    </Reference>
    <Reference Type="http://www.w3.org/2000/09/xmldsig#Object" URI="#idOfficeObject">
      <DigestMethod Algorithm="http://www.w3.org/2001/04/xmlenc#sha256"/>
      <DigestValue>jN9sz42KVWeu2POtD7JxnpC/v12RaUh2kcpbiCrch8s=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KoSUnJO5q/icEbyzCEwYGjjCfR/RUFASnc3tGOdlYj4=</DigestValue>
    </Reference>
  </SignedInfo>
  <SignatureValue>hysuZOvJBwvXgiZS7wVktUFFpu27qD2f/U7i4ow8ZXZIvo4tYE9rpmYW1FbTzviEvnNhmLWkpfGX
+zr315ktVFAbn4+66+P4S4gVc3MbPxsRkrnJ8M0kYi/20E7cT0gB3Pgsn4Xhdw9cgXMPkZVOAsCy
rUGV8h5fEP8Vu4A//ognK0owAt6Tobknf6sJDVQFWeDnOW/ukyJHr0XXiyb3acN3T4RbDAgq9ESJ
31x08I3CDlea1pAInz8ni5aUpRMx3leCKVi2yC0y5e3hrTYdAvV8XX7jvoq7AILBm+v4jIWm94IY
SoMsq/wceGTy2rjVg/vCgQMxm7zC0sbUYjsE9Q==</SignatureValue>
  <KeyInfo>
    <X509Data>
      <X509Certificate>MIIGOzCCBSOgAwIBAgIKOYtC6QACAAFS3TANBgkqhkiG9w0BAQsFADBKMRIwEAYKCZImiZPyLGQBGRYCZ2UxEzARBgoJkiaJk/IsZAEZFgNuYmcxHzAdBgNVBAMTFk5CRyBDbGFzcyAyIElOVCBTdWIgQ0EwHhcNMTkxMTA3MDY1NTEyWhcNMjExMTA2MDY1NTEyWjA5MRYwFAYDVQQKEw1KU0MgQkFTSVNCQU5LMR8wHQYDVQQDExZCQlMgLSBUaW5hdGluIEtoZWxhZHplMIIBIjANBgkqhkiG9w0BAQEFAAOCAQ8AMIIBCgKCAQEA1/GPHkQmMIr2G86v3Hg4IqaRsmFYN97BhTxYHIpZqwrNm9tkL2s3bujrgVyyqRfgK4H2oeXwj8EV3kFh9XmO+4bKHlU0RGlzhQPSITQ2A05WF+dyoJ5Qq0+A8czL+LlN4dy5AtXrL3nJuCe5fjLv+UpMuKwl9SwXteLS/PuIzDJgl3SIDW2HFAMv8YsTwMR6nXyQgmpV+9n8EwN5UDZhDETa7jSTTvvaXePZw1m2bvZElGKOs+E9Xpu6I4khUfukTCuU/Ri0e4sfhOqt7Xqd8jq7oZJIxCqvYrM9CiTogPQOp815Ii08Bfnp0oCzfO+lJ9GFDCBKQ1/DcgenE5CXXwIDAQABo4IDMjCCAy4wPAYJKwYBBAGCNxUHBC8wLQYlKwYBBAGCNxUI5rJgg431RIaBmQmDuKFKg76EcQSDxJEzhIOIXQIBZAIBIzAdBgNVHSUEFjAUBggrBgEFBQcDAgYIKwYBBQUHAwQwCwYDVR0PBAQDAgeAMCcGCSsGAQQBgjcVCgQaMBgwCgYIKwYBBQUHAwIwCgYIKwYBBQUHAwQwHQYDVR0OBBYEFFBg4EOY8C6Vv6DIqN8ntwUWTq1V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dLkySEzeTYkVqvdrpfYMswfBINmua7puPGcgJG/yT/MHBL16Gm7Nl+dBYYY2LA+h24LHMIs9NnE4uoEnLVZ0KLi0IaI8jqSi5hLzrKMfdouW1u1bwxxRVCqpWwYXsZRdz52jiBl387jmI4BI3LVXX5dud8RpNAFxd55QFuAPDgboZhX4ChciPj9KXMV0n6aRCAY0cdPE9dt5YncMNQ7oaAqoPCa+v0SnKSg7st6XTUdMcOzyWyjx4NwCZrBJc3DWkrCxhlzq+p60+iDr9oyLez+8wGZZqpPEVYjz0vHIgaYSMjV2aLZVJP/PfHsLPPxPCthIk2wyS2VuqZGtDPNwg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EeUxXEJC53MWMtDvISTjnXxG4yrZr1faCwqa/c1g4j0=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WDJfBw1quUSzZB1lfDGrvInCj2HpnauAZRcp8tNqlGM=</DigestValue>
      </Reference>
      <Reference URI="/xl/styles.xml?ContentType=application/vnd.openxmlformats-officedocument.spreadsheetml.styles+xml">
        <DigestMethod Algorithm="http://www.w3.org/2001/04/xmlenc#sha256"/>
        <DigestValue>ZHkfTCcF6cA0PWRVSumqs2+VEbJlYrLecvoHh0OAQQA=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POUiGJ1dVwU/4tXuFTKaxhoem2/FY4Tbx0/aSJevgP8=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IaYWn/yWRshGN4YD9toT5JJ2nrnfFW0gtiQIaxuI9jw=</DigestValue>
      </Reference>
      <Reference URI="/xl/worksheets/sheet10.xml?ContentType=application/vnd.openxmlformats-officedocument.spreadsheetml.worksheet+xml">
        <DigestMethod Algorithm="http://www.w3.org/2001/04/xmlenc#sha256"/>
        <DigestValue>PjFDfc1QMO8CwM7wLCSCe0SN+G6kKhsjZKDV+Z5YLLY=</DigestValue>
      </Reference>
      <Reference URI="/xl/worksheets/sheet11.xml?ContentType=application/vnd.openxmlformats-officedocument.spreadsheetml.worksheet+xml">
        <DigestMethod Algorithm="http://www.w3.org/2001/04/xmlenc#sha256"/>
        <DigestValue>WBTstvVTazMgvbBX4Sw7LPP1/2hboiLHXBGuPLZd4pM=</DigestValue>
      </Reference>
      <Reference URI="/xl/worksheets/sheet12.xml?ContentType=application/vnd.openxmlformats-officedocument.spreadsheetml.worksheet+xml">
        <DigestMethod Algorithm="http://www.w3.org/2001/04/xmlenc#sha256"/>
        <DigestValue>X1uqnaa39yFTAaL4UHXCy0dKM882m74MdHlCgl4cfIg=</DigestValue>
      </Reference>
      <Reference URI="/xl/worksheets/sheet13.xml?ContentType=application/vnd.openxmlformats-officedocument.spreadsheetml.worksheet+xml">
        <DigestMethod Algorithm="http://www.w3.org/2001/04/xmlenc#sha256"/>
        <DigestValue>AKXaX0Sfa56R1wIFamObGYcB2ZYQApuTlWV/adZ8zxs=</DigestValue>
      </Reference>
      <Reference URI="/xl/worksheets/sheet14.xml?ContentType=application/vnd.openxmlformats-officedocument.spreadsheetml.worksheet+xml">
        <DigestMethod Algorithm="http://www.w3.org/2001/04/xmlenc#sha256"/>
        <DigestValue>GPhk6EEGEmPZDS+zsXiHaUNwAyBPaqIqRjqiN+5AEys=</DigestValue>
      </Reference>
      <Reference URI="/xl/worksheets/sheet15.xml?ContentType=application/vnd.openxmlformats-officedocument.spreadsheetml.worksheet+xml">
        <DigestMethod Algorithm="http://www.w3.org/2001/04/xmlenc#sha256"/>
        <DigestValue>RjNZM012NVLDeStuDlFMH3/3HhbOiJwO+SN29RHfDqQ=</DigestValue>
      </Reference>
      <Reference URI="/xl/worksheets/sheet16.xml?ContentType=application/vnd.openxmlformats-officedocument.spreadsheetml.worksheet+xml">
        <DigestMethod Algorithm="http://www.w3.org/2001/04/xmlenc#sha256"/>
        <DigestValue>CDCfRQ7xGhE0jc1x7hm+08CdtEtV1zdDhqTtDEJY04I=</DigestValue>
      </Reference>
      <Reference URI="/xl/worksheets/sheet17.xml?ContentType=application/vnd.openxmlformats-officedocument.spreadsheetml.worksheet+xml">
        <DigestMethod Algorithm="http://www.w3.org/2001/04/xmlenc#sha256"/>
        <DigestValue>c8OfgqDaMXyemgJXcTh+rZKMMenCprLnS284oyMgLBk=</DigestValue>
      </Reference>
      <Reference URI="/xl/worksheets/sheet18.xml?ContentType=application/vnd.openxmlformats-officedocument.spreadsheetml.worksheet+xml">
        <DigestMethod Algorithm="http://www.w3.org/2001/04/xmlenc#sha256"/>
        <DigestValue>7NU2YPxdgfL4qzUuylHYZYl4rrcnQomBFAwd9FXH5vo=</DigestValue>
      </Reference>
      <Reference URI="/xl/worksheets/sheet2.xml?ContentType=application/vnd.openxmlformats-officedocument.spreadsheetml.worksheet+xml">
        <DigestMethod Algorithm="http://www.w3.org/2001/04/xmlenc#sha256"/>
        <DigestValue>W3wMoZypAOsyXj+AYyJ6csENpZIbtR/8rvMn8t9eEBA=</DigestValue>
      </Reference>
      <Reference URI="/xl/worksheets/sheet3.xml?ContentType=application/vnd.openxmlformats-officedocument.spreadsheetml.worksheet+xml">
        <DigestMethod Algorithm="http://www.w3.org/2001/04/xmlenc#sha256"/>
        <DigestValue>JbGdReazIJ0vj3oJGQXWFyH6UiUyqsPQlz2dtCHAeU8=</DigestValue>
      </Reference>
      <Reference URI="/xl/worksheets/sheet4.xml?ContentType=application/vnd.openxmlformats-officedocument.spreadsheetml.worksheet+xml">
        <DigestMethod Algorithm="http://www.w3.org/2001/04/xmlenc#sha256"/>
        <DigestValue>84ztrbvTfSicWMqIEWpb93DeDJ5RKiBG8qaUWGBgjNs=</DigestValue>
      </Reference>
      <Reference URI="/xl/worksheets/sheet5.xml?ContentType=application/vnd.openxmlformats-officedocument.spreadsheetml.worksheet+xml">
        <DigestMethod Algorithm="http://www.w3.org/2001/04/xmlenc#sha256"/>
        <DigestValue>K16ngbhNAbOLupuElQd78+XPOMTj+Vlp2xKayK+g7Fs=</DigestValue>
      </Reference>
      <Reference URI="/xl/worksheets/sheet6.xml?ContentType=application/vnd.openxmlformats-officedocument.spreadsheetml.worksheet+xml">
        <DigestMethod Algorithm="http://www.w3.org/2001/04/xmlenc#sha256"/>
        <DigestValue>icOUZfrC+txkF5I4mQFUYvA8vMc5UJTSjkEXeHGCsjE=</DigestValue>
      </Reference>
      <Reference URI="/xl/worksheets/sheet7.xml?ContentType=application/vnd.openxmlformats-officedocument.spreadsheetml.worksheet+xml">
        <DigestMethod Algorithm="http://www.w3.org/2001/04/xmlenc#sha256"/>
        <DigestValue>BelAx7Cb8zy0PbtR9ZE332X4EF2RgO+8ZzjYiLL6lQ8=</DigestValue>
      </Reference>
      <Reference URI="/xl/worksheets/sheet8.xml?ContentType=application/vnd.openxmlformats-officedocument.spreadsheetml.worksheet+xml">
        <DigestMethod Algorithm="http://www.w3.org/2001/04/xmlenc#sha256"/>
        <DigestValue>lXd4Vlpkm2T1UrdfKLUQIIvxqOF8Vo+vrJv7hCcxlEA=</DigestValue>
      </Reference>
      <Reference URI="/xl/worksheets/sheet9.xml?ContentType=application/vnd.openxmlformats-officedocument.spreadsheetml.worksheet+xml">
        <DigestMethod Algorithm="http://www.w3.org/2001/04/xmlenc#sha256"/>
        <DigestValue>iEL92bG78GxZvQSIyrlkxsP7BROeb2z2yaufrfOXB+A=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2020-01-31T14:53:48Z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For NBG</SignatureComments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2020-01-31T14:53:48Z</xd:SigningTime>
          <xd:SigningCertificate>
            <xd:Cert>
              <xd:CertDigest>
                <DigestMethod Algorithm="http://www.w3.org/2001/04/xmlenc#sha256"/>
                <DigestValue>FOIcML4mF99JljU8JQk4yS7h/lSB22hymPtuumE35Sk=</DigestValue>
              </xd:CertDigest>
              <xd:IssuerSerial>
                <X509IssuerName>CN=NBG Class 2 INT Sub CA, DC=nbg, DC=ge</X509IssuerName>
                <X509SerialNumber>271743808334700071703261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For NBG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xwOI0bSQSRZUOOEpZ3agdonJuPePrdK9q2yERQhxXxQ=</DigestValue>
    </Reference>
    <Reference Type="http://www.w3.org/2000/09/xmldsig#Object" URI="#idOfficeObject">
      <DigestMethod Algorithm="http://www.w3.org/2001/04/xmlenc#sha256"/>
      <DigestValue>HXWKMNDIkkVG1UdmoonyvbZD5wkKew47PPN86Qhg3r4=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jzDL/6sYY7p94Iv+V7m8f5gL5EKZM0UDCrqQsTbtfcY=</DigestValue>
    </Reference>
  </SignedInfo>
  <SignatureValue>Lz/jeSIrzoiIaXywOT9lZTmulD6rqzmeydpf2Ro9U/6RR/kkS5PWhOtNuZ4vBmeBmHDaioAQ+Wpg
37/6uXv1S5hDG3Sp51eyHOWhQrzoeoUw91Vxg+zAPkgV85XoLv9RYTVBbeDjJIJLei7dvnfKKJOt
RKv2fVOrqJ3d3ez6X25bn3njfGR0mcIf6FqwvaP9QV4aMcc+NMaJXROD4h09c0mXrWVNjfMe9qSq
kHXj6dBtclvkCyZreaEc7ft0s7zkR/JSk6+dic7kSfRSnzu59eACZ8U3r1RX6gpnr66+Fn3FoUKw
CIwzGhkdXnBg6XaIJ7YhqDeJkbPLeKH8b4wMVw==</SignatureValue>
  <KeyInfo>
    <X509Data>
      <X509Certificate>MIIGPTCCBSWgAwIBAgIKch7wjgACAAEQSDANBgkqhkiG9w0BAQsFADBKMRIwEAYKCZImiZPyLGQBGRYCZ2UxEzARBgoJkiaJk/IsZAEZFgNuYmcxHzAdBgNVBAMTFk5CRyBDbGFzcyAyIElOVCBTdWIgQ0EwHhcNMTkwMjI2MTMzMzA1WhcNMjEwMjI1MTMzMzA1WjA7MRYwFAYDVQQKEw1KU0MgQkFTSVNCQU5LMSEwHwYDVQQDExhCQlMgLSBMaWEgQXNsYW5pa2FzaHZpbGkwggEiMA0GCSqGSIb3DQEBAQUAA4IBDwAwggEKAoIBAQDWcEO1tIPoxaVZ42KmiceAqUL6OT6Z3Uv1l8FoHm46uKpvq+5OQbB7pCDboUFK0HI3+xQG6+NsfldMCWcf5swO7VOK1ZjSL0K/Tm5G1EEzRVetT2Df8cx1lJp+V1Tzb1TPFT1t1lRYRqLrlZRrIzgLsyITOJZvwKs8C8P1+5G/X3y/8XAb7pA9d26pchV8EKDGDNXgdpOODAqUDRvaKohooFfiUemLLGrekhEt9j/8SVnyztDhd28YYti/YRTLIFdxdRZ/bXcibjlhUNQQBM8L5LV6/R9WdwDABotaTTYsdjuTS6Dc13+9WK5P26j38Tu6dEfb6tlbhsaTN80opEidAgMBAAGjggMyMIIDLjA8BgkrBgEEAYI3FQcELzAtBiUrBgEEAYI3FQjmsmCDjfVEhoGZCYO4oUqDvoRxBIHPkBGGr54RAgFkAgEbMB0GA1UdJQQWMBQGCCsGAQUFBwMCBggrBgEFBQcDBDALBgNVHQ8EBAMCB4AwJwYJKwYBBAGCNxUKBBowGDAKBggrBgEFBQcDAjAKBggrBgEFBQcDBDAdBgNVHQ4EFgQUinUH9X9Avdx5II30g0/3UYsWf3A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otDPK/+hmAl+hZynNFd5LX0kNivSUbqnzTle3yQLBR+0+h4df+lF5VSaj2Jjm8XXl+8qGoUL9x7ceLGV6W6GX4kXmrLZ7upC5IY90UVvphUEqvi6EfuCfSbz0R4u6spmrweZ9EFdR/3ltwNoMQ4fDUaE6SyEJWNBhFYe0Y50khmMdd0aO+jo6sYv2/cGvKH7WgPNYkEkcENEaX6Zp2+JKJEVdTyLgfMFrP5vz2J+TleKMhZn6iFrZgS+69EhX43XYKnlmG2rBY/Auw3EWJxxRUj6Y7NzYezNX0WFELpzHdk28TZ80eP44DgRJrkz5y6hcjSi6cdGYEwwKuMhtz7Pk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EeUxXEJC53MWMtDvISTjnXxG4yrZr1faCwqa/c1g4j0=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WDJfBw1quUSzZB1lfDGrvInCj2HpnauAZRcp8tNqlGM=</DigestValue>
      </Reference>
      <Reference URI="/xl/styles.xml?ContentType=application/vnd.openxmlformats-officedocument.spreadsheetml.styles+xml">
        <DigestMethod Algorithm="http://www.w3.org/2001/04/xmlenc#sha256"/>
        <DigestValue>ZHkfTCcF6cA0PWRVSumqs2+VEbJlYrLecvoHh0OAQQA=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POUiGJ1dVwU/4tXuFTKaxhoem2/FY4Tbx0/aSJevgP8=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IaYWn/yWRshGN4YD9toT5JJ2nrnfFW0gtiQIaxuI9jw=</DigestValue>
      </Reference>
      <Reference URI="/xl/worksheets/sheet10.xml?ContentType=application/vnd.openxmlformats-officedocument.spreadsheetml.worksheet+xml">
        <DigestMethod Algorithm="http://www.w3.org/2001/04/xmlenc#sha256"/>
        <DigestValue>PjFDfc1QMO8CwM7wLCSCe0SN+G6kKhsjZKDV+Z5YLLY=</DigestValue>
      </Reference>
      <Reference URI="/xl/worksheets/sheet11.xml?ContentType=application/vnd.openxmlformats-officedocument.spreadsheetml.worksheet+xml">
        <DigestMethod Algorithm="http://www.w3.org/2001/04/xmlenc#sha256"/>
        <DigestValue>WBTstvVTazMgvbBX4Sw7LPP1/2hboiLHXBGuPLZd4pM=</DigestValue>
      </Reference>
      <Reference URI="/xl/worksheets/sheet12.xml?ContentType=application/vnd.openxmlformats-officedocument.spreadsheetml.worksheet+xml">
        <DigestMethod Algorithm="http://www.w3.org/2001/04/xmlenc#sha256"/>
        <DigestValue>X1uqnaa39yFTAaL4UHXCy0dKM882m74MdHlCgl4cfIg=</DigestValue>
      </Reference>
      <Reference URI="/xl/worksheets/sheet13.xml?ContentType=application/vnd.openxmlformats-officedocument.spreadsheetml.worksheet+xml">
        <DigestMethod Algorithm="http://www.w3.org/2001/04/xmlenc#sha256"/>
        <DigestValue>AKXaX0Sfa56R1wIFamObGYcB2ZYQApuTlWV/adZ8zxs=</DigestValue>
      </Reference>
      <Reference URI="/xl/worksheets/sheet14.xml?ContentType=application/vnd.openxmlformats-officedocument.spreadsheetml.worksheet+xml">
        <DigestMethod Algorithm="http://www.w3.org/2001/04/xmlenc#sha256"/>
        <DigestValue>GPhk6EEGEmPZDS+zsXiHaUNwAyBPaqIqRjqiN+5AEys=</DigestValue>
      </Reference>
      <Reference URI="/xl/worksheets/sheet15.xml?ContentType=application/vnd.openxmlformats-officedocument.spreadsheetml.worksheet+xml">
        <DigestMethod Algorithm="http://www.w3.org/2001/04/xmlenc#sha256"/>
        <DigestValue>RjNZM012NVLDeStuDlFMH3/3HhbOiJwO+SN29RHfDqQ=</DigestValue>
      </Reference>
      <Reference URI="/xl/worksheets/sheet16.xml?ContentType=application/vnd.openxmlformats-officedocument.spreadsheetml.worksheet+xml">
        <DigestMethod Algorithm="http://www.w3.org/2001/04/xmlenc#sha256"/>
        <DigestValue>CDCfRQ7xGhE0jc1x7hm+08CdtEtV1zdDhqTtDEJY04I=</DigestValue>
      </Reference>
      <Reference URI="/xl/worksheets/sheet17.xml?ContentType=application/vnd.openxmlformats-officedocument.spreadsheetml.worksheet+xml">
        <DigestMethod Algorithm="http://www.w3.org/2001/04/xmlenc#sha256"/>
        <DigestValue>c8OfgqDaMXyemgJXcTh+rZKMMenCprLnS284oyMgLBk=</DigestValue>
      </Reference>
      <Reference URI="/xl/worksheets/sheet18.xml?ContentType=application/vnd.openxmlformats-officedocument.spreadsheetml.worksheet+xml">
        <DigestMethod Algorithm="http://www.w3.org/2001/04/xmlenc#sha256"/>
        <DigestValue>7NU2YPxdgfL4qzUuylHYZYl4rrcnQomBFAwd9FXH5vo=</DigestValue>
      </Reference>
      <Reference URI="/xl/worksheets/sheet2.xml?ContentType=application/vnd.openxmlformats-officedocument.spreadsheetml.worksheet+xml">
        <DigestMethod Algorithm="http://www.w3.org/2001/04/xmlenc#sha256"/>
        <DigestValue>W3wMoZypAOsyXj+AYyJ6csENpZIbtR/8rvMn8t9eEBA=</DigestValue>
      </Reference>
      <Reference URI="/xl/worksheets/sheet3.xml?ContentType=application/vnd.openxmlformats-officedocument.spreadsheetml.worksheet+xml">
        <DigestMethod Algorithm="http://www.w3.org/2001/04/xmlenc#sha256"/>
        <DigestValue>JbGdReazIJ0vj3oJGQXWFyH6UiUyqsPQlz2dtCHAeU8=</DigestValue>
      </Reference>
      <Reference URI="/xl/worksheets/sheet4.xml?ContentType=application/vnd.openxmlformats-officedocument.spreadsheetml.worksheet+xml">
        <DigestMethod Algorithm="http://www.w3.org/2001/04/xmlenc#sha256"/>
        <DigestValue>84ztrbvTfSicWMqIEWpb93DeDJ5RKiBG8qaUWGBgjNs=</DigestValue>
      </Reference>
      <Reference URI="/xl/worksheets/sheet5.xml?ContentType=application/vnd.openxmlformats-officedocument.spreadsheetml.worksheet+xml">
        <DigestMethod Algorithm="http://www.w3.org/2001/04/xmlenc#sha256"/>
        <DigestValue>K16ngbhNAbOLupuElQd78+XPOMTj+Vlp2xKayK+g7Fs=</DigestValue>
      </Reference>
      <Reference URI="/xl/worksheets/sheet6.xml?ContentType=application/vnd.openxmlformats-officedocument.spreadsheetml.worksheet+xml">
        <DigestMethod Algorithm="http://www.w3.org/2001/04/xmlenc#sha256"/>
        <DigestValue>icOUZfrC+txkF5I4mQFUYvA8vMc5UJTSjkEXeHGCsjE=</DigestValue>
      </Reference>
      <Reference URI="/xl/worksheets/sheet7.xml?ContentType=application/vnd.openxmlformats-officedocument.spreadsheetml.worksheet+xml">
        <DigestMethod Algorithm="http://www.w3.org/2001/04/xmlenc#sha256"/>
        <DigestValue>BelAx7Cb8zy0PbtR9ZE332X4EF2RgO+8ZzjYiLL6lQ8=</DigestValue>
      </Reference>
      <Reference URI="/xl/worksheets/sheet8.xml?ContentType=application/vnd.openxmlformats-officedocument.spreadsheetml.worksheet+xml">
        <DigestMethod Algorithm="http://www.w3.org/2001/04/xmlenc#sha256"/>
        <DigestValue>lXd4Vlpkm2T1UrdfKLUQIIvxqOF8Vo+vrJv7hCcxlEA=</DigestValue>
      </Reference>
      <Reference URI="/xl/worksheets/sheet9.xml?ContentType=application/vnd.openxmlformats-officedocument.spreadsheetml.worksheet+xml">
        <DigestMethod Algorithm="http://www.w3.org/2001/04/xmlenc#sha256"/>
        <DigestValue>iEL92bG78GxZvQSIyrlkxsP7BROeb2z2yaufrfOXB+A=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2020-01-31T14:54:46Z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CFO</SignatureComments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2020-01-31T14:54:46Z</xd:SigningTime>
          <xd:SigningCertificate>
            <xd:Cert>
              <xd:CertDigest>
                <DigestMethod Algorithm="http://www.w3.org/2001/04/xmlenc#sha256"/>
                <DigestValue>ICg8aZ/LUaiTOJpdbx6brsNZ5Tnx0bsGK6qe9miTFF4=</DigestValue>
              </xd:CertDigest>
              <xd:IssuerSerial>
                <X509IssuerName>CN=NBG Class 2 INT Sub CA, DC=nbg, DC=ge</X509IssuerName>
                <X509SerialNumber>538920515161375226531912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CFO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2020-01-31T11:07:08Z</dcterms:modified>
</cp:coreProperties>
</file>