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3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1995" windowWidth="24015" windowHeight="6930" tabRatio="919" activeTab="17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  <sheet name="15.1 LR" sheetId="95" r:id="rId18"/>
  </sheets>
  <externalReferences>
    <externalReference r:id="rId19"/>
    <externalReference r:id="rId20"/>
    <externalReference r:id="rId21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52511" iterate="1"/>
</workbook>
</file>

<file path=xl/calcChain.xml><?xml version="1.0" encoding="utf-8"?>
<calcChain xmlns="http://schemas.openxmlformats.org/spreadsheetml/2006/main">
  <c r="D6" i="86" l="1"/>
  <c r="D13" i="86" s="1"/>
  <c r="C6" i="86"/>
  <c r="C13" i="86" s="1"/>
  <c r="C21" i="94" l="1"/>
  <c r="C20" i="94"/>
  <c r="C19" i="94"/>
  <c r="B1" i="95" l="1"/>
  <c r="B1" i="92"/>
  <c r="B1" i="93"/>
  <c r="B1" i="91"/>
  <c r="B1" i="64"/>
  <c r="B1" i="90"/>
  <c r="B1" i="69"/>
  <c r="B1" i="94"/>
  <c r="B1" i="89"/>
  <c r="B1" i="73"/>
  <c r="B1" i="88"/>
  <c r="B1" i="52"/>
  <c r="B1" i="86"/>
  <c r="B1" i="75"/>
  <c r="B1" i="85"/>
  <c r="B1" i="83"/>
  <c r="B1" i="84"/>
  <c r="B17" i="84"/>
  <c r="B16" i="84"/>
  <c r="B15" i="84"/>
  <c r="D19" i="94"/>
  <c r="D8" i="94"/>
  <c r="D9" i="94"/>
  <c r="D11" i="94"/>
  <c r="D12" i="94"/>
  <c r="D13" i="94"/>
  <c r="D15" i="94"/>
  <c r="D16" i="94"/>
  <c r="D17" i="94"/>
  <c r="D20" i="94"/>
  <c r="D21" i="94"/>
  <c r="D7" i="94"/>
  <c r="N20" i="92" l="1"/>
  <c r="N19" i="92"/>
  <c r="E19" i="92"/>
  <c r="N18" i="92"/>
  <c r="E18" i="92"/>
  <c r="N17" i="92"/>
  <c r="E17" i="92"/>
  <c r="N16" i="92"/>
  <c r="E16" i="92"/>
  <c r="N15" i="92"/>
  <c r="N14" i="92" s="1"/>
  <c r="N21" i="92" s="1"/>
  <c r="E15" i="92"/>
  <c r="M14" i="92"/>
  <c r="L14" i="92"/>
  <c r="K14" i="92"/>
  <c r="J14" i="92"/>
  <c r="I14" i="92"/>
  <c r="H14" i="92"/>
  <c r="G14" i="92"/>
  <c r="F14" i="92"/>
  <c r="E14" i="92"/>
  <c r="E21" i="92" s="1"/>
  <c r="C14" i="92"/>
  <c r="C21" i="92" s="1"/>
  <c r="N13" i="92"/>
  <c r="N12" i="92"/>
  <c r="E12" i="92"/>
  <c r="N11" i="92"/>
  <c r="E11" i="92"/>
  <c r="N10" i="92"/>
  <c r="E10" i="92"/>
  <c r="N9" i="92"/>
  <c r="E9" i="92"/>
  <c r="N8" i="92"/>
  <c r="N7" i="92" s="1"/>
  <c r="E8" i="92"/>
  <c r="M7" i="92"/>
  <c r="M21" i="92" s="1"/>
  <c r="L7" i="92"/>
  <c r="L21" i="92" s="1"/>
  <c r="K7" i="92"/>
  <c r="K21" i="92" s="1"/>
  <c r="J7" i="92"/>
  <c r="J21" i="92" s="1"/>
  <c r="I7" i="92"/>
  <c r="I21" i="92" s="1"/>
  <c r="H7" i="92"/>
  <c r="H21" i="92" s="1"/>
  <c r="G7" i="92"/>
  <c r="G21" i="92" s="1"/>
  <c r="F7" i="92"/>
  <c r="F21" i="92" s="1"/>
  <c r="E7" i="92"/>
  <c r="C7" i="92"/>
  <c r="C22" i="69" l="1"/>
  <c r="C41" i="69" l="1"/>
  <c r="C33" i="69"/>
</calcChain>
</file>

<file path=xl/sharedStrings.xml><?xml version="1.0" encoding="utf-8"?>
<sst xmlns="http://schemas.openxmlformats.org/spreadsheetml/2006/main" count="745" uniqueCount="509">
  <si>
    <t>a</t>
  </si>
  <si>
    <t>b</t>
  </si>
  <si>
    <t>c</t>
  </si>
  <si>
    <t>d</t>
  </si>
  <si>
    <t>e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</si>
  <si>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</si>
  <si>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</si>
  <si>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</si>
  <si>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</si>
  <si>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</si>
  <si>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</si>
  <si>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</si>
  <si>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</si>
  <si>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</si>
  <si>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</si>
  <si>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</si>
  <si>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</si>
  <si>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</si>
  <si>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</si>
  <si>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</si>
  <si>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</si>
  <si>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</si>
  <si>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</si>
  <si>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</si>
  <si>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</si>
  <si>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</si>
  <si>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</si>
  <si>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</si>
  <si>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</si>
  <si>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</si>
  <si>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</si>
  <si>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</si>
  <si>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</si>
  <si>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</si>
  <si>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</si>
  <si>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</si>
  <si>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</si>
  <si>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</si>
  <si>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</si>
  <si>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</si>
  <si>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</si>
  <si>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</si>
  <si>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</si>
  <si>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</si>
  <si>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</si>
  <si>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</si>
  <si>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</si>
  <si>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</si>
  <si>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</si>
  <si>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</si>
  <si>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</si>
  <si>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</si>
  <si>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</si>
  <si>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</si>
  <si>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</si>
  <si>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</si>
  <si>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</si>
  <si>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</si>
  <si>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</si>
  <si>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</si>
  <si>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</si>
  <si>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</si>
  <si>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</si>
  <si>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</si>
  <si>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</si>
  <si>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</si>
  <si>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</si>
  <si>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</si>
  <si>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</si>
  <si>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</si>
  <si>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</si>
  <si>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</si>
  <si>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</si>
  <si>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</si>
  <si>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</si>
  <si>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</si>
  <si>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</si>
  <si>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</si>
  <si>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</si>
  <si>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</si>
  <si>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</si>
  <si>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</si>
  <si>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</si>
  <si>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</si>
  <si>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</si>
  <si>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</si>
  <si>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</si>
  <si>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other adjustments</t>
  </si>
  <si>
    <t>Effect of provisioning rules used for capital adequacy purposes</t>
  </si>
  <si>
    <t>Of which intangible assets</t>
  </si>
  <si>
    <t>Of which tier II capital qualifying instruments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</si>
  <si>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</si>
  <si>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</si>
  <si>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</si>
  <si>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</si>
  <si>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</si>
  <si>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</si>
  <si>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</si>
  <si>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</si>
  <si>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</si>
  <si>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</si>
  <si>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</si>
  <si>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</si>
  <si>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</si>
  <si>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</si>
  <si>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</si>
  <si>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</si>
  <si>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</si>
  <si>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</si>
  <si>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</si>
  <si>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</si>
  <si>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</si>
  <si>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</si>
  <si>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</si>
  <si>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</si>
  <si>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</si>
  <si>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</si>
  <si>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</si>
  <si>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</si>
  <si>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</si>
  <si>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</si>
  <si>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</si>
  <si>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</si>
  <si>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</si>
  <si>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</si>
  <si>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</si>
  <si>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</si>
  <si>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</si>
  <si>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</si>
  <si>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</si>
  <si>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</si>
  <si>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</si>
  <si>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</si>
  <si>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</si>
  <si>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</si>
  <si>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</si>
  <si>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</si>
  <si>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</si>
  <si>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</si>
  <si>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</si>
  <si>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</si>
  <si>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</si>
  <si>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</si>
  <si>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</si>
  <si>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</si>
  <si>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</si>
  <si>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</si>
  <si>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</si>
  <si>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</si>
  <si>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</si>
  <si>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</si>
  <si>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</si>
  <si>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</si>
  <si>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</si>
  <si>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</si>
  <si>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</si>
  <si>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</si>
  <si>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</si>
  <si>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</si>
  <si>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</si>
  <si>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</si>
  <si>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</si>
  <si>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</si>
  <si>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</si>
  <si>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</si>
  <si>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</si>
  <si>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</si>
  <si>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</si>
  <si>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</si>
  <si>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</si>
  <si>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</si>
  <si>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</si>
  <si>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</si>
  <si>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</si>
  <si>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</si>
  <si>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</si>
  <si>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</si>
  <si>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</si>
  <si>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</si>
  <si>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</si>
  <si>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</si>
  <si>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</si>
  <si>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</si>
  <si>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</si>
  <si>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</si>
  <si>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</si>
  <si>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</si>
  <si>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</si>
  <si>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</si>
  <si>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</si>
  <si>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</si>
  <si>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</si>
  <si>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</si>
  <si>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</si>
  <si>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</si>
  <si>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</si>
  <si>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</si>
  <si>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</si>
  <si>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</si>
  <si>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</si>
  <si>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Balance sheet items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</si>
  <si>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</si>
  <si>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</si>
  <si>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</si>
  <si>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</si>
  <si>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</si>
  <si>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</si>
  <si>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</si>
  <si>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</si>
  <si>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</si>
  <si>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</si>
  <si>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</si>
  <si>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</si>
  <si>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</si>
  <si>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</si>
  <si>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</si>
  <si>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</si>
  <si>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</si>
  <si>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</si>
  <si>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</si>
  <si>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</si>
  <si>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</si>
  <si>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</si>
  <si>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</si>
  <si>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</si>
  <si>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</si>
  <si>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</si>
  <si>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</si>
  <si>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</si>
  <si>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</si>
  <si>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</si>
  <si>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</si>
  <si>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</si>
  <si>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</si>
  <si>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</si>
  <si>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</si>
  <si>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</si>
  <si>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</si>
  <si>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</si>
  <si>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</si>
  <si>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</si>
  <si>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</si>
  <si>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</si>
  <si>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</si>
  <si>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</si>
  <si>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</si>
  <si>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</si>
  <si>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</si>
  <si>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</si>
  <si>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</si>
  <si>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</si>
  <si>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</si>
  <si>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</si>
  <si>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</si>
  <si>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</si>
  <si>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</si>
  <si>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</si>
  <si>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</si>
  <si>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</si>
  <si>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</si>
  <si>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</si>
  <si>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</si>
  <si>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</si>
  <si>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</si>
  <si>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</si>
  <si>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</si>
  <si>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</si>
  <si>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</si>
  <si>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</si>
  <si>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</si>
  <si>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</si>
  <si>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</si>
  <si>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</si>
  <si>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</si>
  <si>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</si>
  <si>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</si>
  <si>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</si>
  <si>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</si>
  <si>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</si>
  <si>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</si>
  <si>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</si>
  <si>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</si>
  <si>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</si>
  <si>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</si>
  <si>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</si>
  <si>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</si>
  <si>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</si>
  <si>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</si>
  <si>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</si>
  <si>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</si>
  <si>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</si>
  <si>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</si>
  <si>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</si>
  <si>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</si>
  <si>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</si>
  <si>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</si>
  <si>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</si>
  <si>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</si>
  <si>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</si>
  <si>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</si>
  <si>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</si>
  <si>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</si>
  <si>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</si>
  <si>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</si>
  <si>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</si>
  <si>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</si>
  <si>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</si>
  <si>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</si>
  <si>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</si>
  <si>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</si>
  <si>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</si>
  <si>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</si>
  <si>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</si>
  <si>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</si>
  <si>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</si>
  <si>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</si>
  <si>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</si>
  <si>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</si>
  <si>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</si>
  <si>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</si>
  <si>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</si>
  <si>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</si>
  <si>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</si>
  <si>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</si>
  <si>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</si>
  <si>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</si>
  <si>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</si>
  <si>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</si>
  <si>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</si>
  <si>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</si>
  <si>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</si>
  <si>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</si>
  <si>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</si>
  <si>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</si>
  <si>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</si>
  <si>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</si>
  <si>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</si>
  <si>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</si>
  <si>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</si>
  <si>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</si>
  <si>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</si>
  <si>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</si>
  <si>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</si>
  <si>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</si>
  <si>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</si>
  <si>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</si>
  <si>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</si>
  <si>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</si>
  <si>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</si>
  <si>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</si>
  <si>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</si>
  <si>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</si>
  <si>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</si>
  <si>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</si>
  <si>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</si>
  <si>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</si>
  <si>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</si>
  <si>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</si>
  <si>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</si>
  <si>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</si>
  <si>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</si>
  <si>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</si>
  <si>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</si>
  <si>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</si>
  <si>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</si>
  <si>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</si>
  <si>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</si>
  <si>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</si>
  <si>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</si>
  <si>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</si>
  <si>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</si>
  <si>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</si>
  <si>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</si>
  <si>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</si>
  <si>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</si>
  <si>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</si>
  <si>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</si>
  <si>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</si>
  <si>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</si>
  <si>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</si>
  <si>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</si>
  <si>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</si>
  <si>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</si>
  <si>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</si>
  <si>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</si>
  <si>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</si>
  <si>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</si>
  <si>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</si>
  <si>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</si>
  <si>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</si>
  <si>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</si>
  <si>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</si>
  <si>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</si>
  <si>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</si>
  <si>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</si>
  <si>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</si>
  <si>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</si>
  <si>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</si>
  <si>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</si>
  <si>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1.1</t>
  </si>
  <si>
    <t>1.2</t>
  </si>
  <si>
    <t>1.3</t>
  </si>
  <si>
    <t>2</t>
  </si>
  <si>
    <t>2.1</t>
  </si>
  <si>
    <t>2.2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</si>
  <si>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</si>
  <si>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</si>
  <si>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</si>
  <si>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</si>
  <si>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</si>
  <si>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</si>
  <si>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</si>
  <si>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</si>
  <si>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</si>
  <si>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</si>
  <si>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</si>
  <si>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</si>
  <si>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</si>
  <si>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Capital Conservation Buffer</t>
  </si>
  <si>
    <t>Countercyclical Buffer</t>
  </si>
  <si>
    <t>Systemic Risk Buffer</t>
  </si>
  <si>
    <t>CET1</t>
  </si>
  <si>
    <t>Total regulatory Capital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</si>
  <si>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</si>
  <si>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</si>
  <si>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</si>
  <si>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</si>
  <si>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</si>
  <si>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</si>
  <si>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</si>
  <si>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</si>
  <si>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</si>
  <si>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</si>
  <si>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</si>
  <si>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</si>
  <si>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</si>
  <si>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Table 15.1</t>
  </si>
  <si>
    <t>Leverage Ratio</t>
  </si>
  <si>
    <t>On-balance sheet exposures (excluding derivatives and SFTs)</t>
  </si>
  <si>
    <t>On-balance sheet items (excluding derivatives, SFTs and fiduciary assets, but including collateral)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</si>
  <si>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</si>
  <si>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</si>
  <si>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</si>
  <si>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</si>
  <si>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</si>
  <si>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</si>
  <si>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</si>
  <si>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</si>
  <si>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</si>
  <si>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</si>
  <si>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</si>
  <si>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</si>
  <si>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</si>
  <si>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</si>
  <si>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</si>
  <si>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</si>
  <si>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</si>
  <si>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</si>
  <si>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</si>
  <si>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</si>
  <si>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</si>
  <si>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</si>
  <si>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</si>
  <si>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</si>
  <si>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</si>
  <si>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</si>
  <si>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</si>
  <si>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</si>
  <si>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</si>
  <si>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</si>
  <si>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</si>
  <si>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</si>
  <si>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</si>
  <si>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</si>
  <si>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</si>
  <si>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</si>
  <si>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</si>
  <si>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</si>
  <si>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</si>
  <si>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</si>
  <si>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</si>
  <si>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>Total Requirements</t>
  </si>
  <si>
    <t>Pillar 2 Requirements</t>
  </si>
  <si>
    <t>X</t>
  </si>
  <si>
    <t>Talbe 9 (Capital), N39</t>
  </si>
  <si>
    <t>Talbe 9 (Capital), N10</t>
  </si>
  <si>
    <t>Talbe 9 (Capital), N37</t>
  </si>
  <si>
    <t>Talbe 9 (Capital), N2</t>
  </si>
  <si>
    <t>Talbe 9 (Capital), N3</t>
  </si>
  <si>
    <t>Talbe 9 (Capital), N5</t>
  </si>
  <si>
    <t>Talbe 9 (Capital), N6</t>
  </si>
  <si>
    <t>Talbe 9 (Capital), N5, N8</t>
  </si>
  <si>
    <t>JSC "BasisBank"</t>
  </si>
  <si>
    <t>Zhang Jun</t>
  </si>
  <si>
    <t>David Tsaava</t>
  </si>
  <si>
    <t>www.basisbank.ge</t>
  </si>
  <si>
    <t>Zaiqi Mi</t>
  </si>
  <si>
    <t>Zhou Ning</t>
  </si>
  <si>
    <t>Zaza Robakidze</t>
  </si>
  <si>
    <t>Mia Mi</t>
  </si>
  <si>
    <t>Lia Aslanikashvili</t>
  </si>
  <si>
    <t>David Kakabadze</t>
  </si>
  <si>
    <t>Levan Gardaphkhadze</t>
  </si>
  <si>
    <t>Li Hui</t>
  </si>
  <si>
    <t>George Gabunia</t>
  </si>
  <si>
    <t>Rati Dvaladze</t>
  </si>
  <si>
    <t>Xinjiang HuaLing Industry &amp; Trade (Group) Co LTD</t>
  </si>
  <si>
    <t xml:space="preserve">Zaiqi Mi </t>
  </si>
  <si>
    <t>Enhua 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</si>
</sst>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1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rgb="FF333333"/>
      <name val="Sylfaen"/>
      <family val="1"/>
    </font>
  </fonts>
  <fills count="7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96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9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6" applyNumberFormat="0" applyFill="0" applyAlignment="0" applyProtection="0"/>
    <xf numFmtId="169" fontId="38" fillId="0" borderId="46" applyNumberFormat="0" applyFill="0" applyAlignment="0" applyProtection="0"/>
    <xf numFmtId="0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69" fontId="39" fillId="0" borderId="47" applyNumberFormat="0" applyFill="0" applyAlignment="0" applyProtection="0"/>
    <xf numFmtId="0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69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9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0" fontId="5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50"/>
    <xf numFmtId="169" fontId="9" fillId="0" borderId="50"/>
    <xf numFmtId="168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9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9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9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</cellStyleXfs>
  <cellXfs count="571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85" fillId="0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193" fontId="2" fillId="0" borderId="3" xfId="7" applyNumberFormat="1" applyFont="1" applyFill="1" applyBorder="1" applyAlignment="1" applyProtection="1">
      <alignment horizontal="right"/>
    </xf>
    <xf numFmtId="193" fontId="2" fillId="36" borderId="3" xfId="7" applyNumberFormat="1" applyFont="1" applyFill="1" applyBorder="1" applyAlignment="1" applyProtection="1">
      <alignment horizontal="right"/>
    </xf>
    <xf numFmtId="193" fontId="2" fillId="0" borderId="10" xfId="0" applyNumberFormat="1" applyFont="1" applyFill="1" applyBorder="1" applyAlignment="1" applyProtection="1">
      <alignment horizontal="right"/>
    </xf>
    <xf numFmtId="193" fontId="2" fillId="0" borderId="3" xfId="0" applyNumberFormat="1" applyFont="1" applyFill="1" applyBorder="1" applyAlignment="1" applyProtection="1">
      <alignment horizontal="right"/>
    </xf>
    <xf numFmtId="193" fontId="2" fillId="36" borderId="22" xfId="0" applyNumberFormat="1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193" fontId="2" fillId="0" borderId="3" xfId="7" applyNumberFormat="1" applyFont="1" applyFill="1" applyBorder="1" applyAlignment="1" applyProtection="1">
      <alignment horizontal="right"/>
      <protection locked="0"/>
    </xf>
    <xf numFmtId="193" fontId="2" fillId="0" borderId="10" xfId="0" applyNumberFormat="1" applyFont="1" applyFill="1" applyBorder="1" applyAlignment="1" applyProtection="1">
      <alignment horizontal="right"/>
      <protection locked="0"/>
    </xf>
    <xf numFmtId="193" fontId="2" fillId="0" borderId="3" xfId="0" applyNumberFormat="1" applyFont="1" applyFill="1" applyBorder="1" applyAlignment="1" applyProtection="1">
      <alignment horizontal="right"/>
      <protection locked="0"/>
    </xf>
    <xf numFmtId="193" fontId="2" fillId="0" borderId="22" xfId="0" applyNumberFormat="1" applyFont="1" applyFill="1" applyBorder="1" applyAlignment="1" applyProtection="1">
      <alignment horizontal="right"/>
    </xf>
    <xf numFmtId="0" fontId="2" fillId="0" borderId="24" xfId="0" applyFont="1" applyFill="1" applyBorder="1" applyAlignment="1" applyProtection="1">
      <alignment horizontal="left" indent="1"/>
    </xf>
    <xf numFmtId="0" fontId="45" fillId="0" borderId="75" xfId="0" applyFont="1" applyFill="1" applyBorder="1" applyAlignment="1" applyProtection="1"/>
    <xf numFmtId="193" fontId="2" fillId="36" borderId="25" xfId="7" applyNumberFormat="1" applyFont="1" applyFill="1" applyBorder="1" applyAlignment="1" applyProtection="1">
      <alignment horizontal="right"/>
    </xf>
    <xf numFmtId="193" fontId="2" fillId="36" borderId="26" xfId="0" applyNumberFormat="1" applyFont="1" applyFill="1" applyBorder="1" applyAlignment="1" applyProtection="1">
      <alignment horizontal="right"/>
    </xf>
    <xf numFmtId="0" fontId="87" fillId="0" borderId="0" xfId="0" applyFont="1" applyAlignment="1">
      <alignment vertical="center"/>
    </xf>
    <xf numFmtId="0" fontId="88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left" wrapText="1" indent="1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0" fontId="88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84" fillId="0" borderId="23" xfId="0" applyFont="1" applyBorder="1" applyAlignment="1"/>
    <xf numFmtId="0" fontId="2" fillId="0" borderId="23" xfId="0" applyFont="1" applyBorder="1" applyAlignment="1"/>
    <xf numFmtId="0" fontId="2" fillId="0" borderId="23" xfId="0" applyFont="1" applyBorder="1" applyAlignment="1">
      <alignment wrapText="1"/>
    </xf>
    <xf numFmtId="0" fontId="2" fillId="0" borderId="24" xfId="0" applyFont="1" applyBorder="1"/>
    <xf numFmtId="0" fontId="2" fillId="0" borderId="27" xfId="0" applyFont="1" applyBorder="1" applyAlignment="1">
      <alignment wrapText="1"/>
    </xf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5" fillId="0" borderId="3" xfId="0" applyFont="1" applyBorder="1"/>
    <xf numFmtId="0" fontId="84" fillId="0" borderId="21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193" fontId="2" fillId="36" borderId="22" xfId="2" applyNumberFormat="1" applyFont="1" applyFill="1" applyBorder="1" applyAlignment="1" applyProtection="1">
      <alignment vertical="top"/>
    </xf>
    <xf numFmtId="0" fontId="2" fillId="3" borderId="7" xfId="13" applyFont="1" applyFill="1" applyBorder="1" applyAlignment="1" applyProtection="1">
      <alignment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193" fontId="2" fillId="36" borderId="26" xfId="2" applyNumberFormat="1" applyFont="1" applyFill="1" applyBorder="1" applyAlignment="1" applyProtection="1">
      <alignment vertical="top" wrapText="1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93" fontId="84" fillId="0" borderId="34" xfId="0" applyNumberFormat="1" applyFont="1" applyBorder="1" applyAlignment="1">
      <alignment vertical="center"/>
    </xf>
    <xf numFmtId="167" fontId="84" fillId="0" borderId="67" xfId="0" applyNumberFormat="1" applyFont="1" applyBorder="1" applyAlignment="1">
      <alignment horizont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93" fontId="84" fillId="0" borderId="13" xfId="0" applyNumberFormat="1" applyFont="1" applyBorder="1" applyAlignment="1">
      <alignment vertical="center"/>
    </xf>
    <xf numFmtId="167" fontId="84" fillId="0" borderId="65" xfId="0" applyNumberFormat="1" applyFont="1" applyBorder="1" applyAlignment="1">
      <alignment horizontal="center"/>
    </xf>
    <xf numFmtId="193" fontId="87" fillId="0" borderId="13" xfId="0" applyNumberFormat="1" applyFont="1" applyBorder="1" applyAlignment="1">
      <alignment vertical="center"/>
    </xf>
    <xf numFmtId="167" fontId="91" fillId="0" borderId="0" xfId="0" applyNumberFormat="1" applyFont="1" applyBorder="1" applyAlignment="1">
      <alignment horizontal="center"/>
    </xf>
    <xf numFmtId="193" fontId="84" fillId="36" borderId="13" xfId="0" applyNumberFormat="1" applyFont="1" applyFill="1" applyBorder="1" applyAlignment="1">
      <alignment vertical="center"/>
    </xf>
    <xf numFmtId="0" fontId="87" fillId="0" borderId="11" xfId="0" applyFont="1" applyBorder="1" applyAlignment="1">
      <alignment horizontal="right" wrapText="1"/>
    </xf>
    <xf numFmtId="0" fontId="84" fillId="0" borderId="12" xfId="0" applyFont="1" applyBorder="1" applyAlignment="1">
      <alignment wrapText="1"/>
    </xf>
    <xf numFmtId="193" fontId="84" fillId="0" borderId="14" xfId="0" applyNumberFormat="1" applyFont="1" applyBorder="1" applyAlignment="1">
      <alignment vertical="center"/>
    </xf>
    <xf numFmtId="167" fontId="84" fillId="0" borderId="68" xfId="0" applyNumberFormat="1" applyFont="1" applyBorder="1" applyAlignment="1">
      <alignment horizontal="center"/>
    </xf>
    <xf numFmtId="0" fontId="86" fillId="36" borderId="15" xfId="0" applyFont="1" applyFill="1" applyBorder="1" applyAlignment="1">
      <alignment wrapText="1"/>
    </xf>
    <xf numFmtId="193" fontId="86" fillId="36" borderId="16" xfId="0" applyNumberFormat="1" applyFont="1" applyFill="1" applyBorder="1" applyAlignment="1">
      <alignment vertical="center"/>
    </xf>
    <xf numFmtId="167" fontId="86" fillId="36" borderId="60" xfId="0" applyNumberFormat="1" applyFont="1" applyFill="1" applyBorder="1" applyAlignment="1">
      <alignment horizontal="center"/>
    </xf>
    <xf numFmtId="167" fontId="89" fillId="0" borderId="0" xfId="0" applyNumberFormat="1" applyFont="1" applyFill="1" applyBorder="1" applyAlignment="1">
      <alignment horizontal="center"/>
    </xf>
    <xf numFmtId="193" fontId="84" fillId="0" borderId="17" xfId="0" applyNumberFormat="1" applyFont="1" applyBorder="1" applyAlignment="1">
      <alignment vertical="center"/>
    </xf>
    <xf numFmtId="167" fontId="84" fillId="0" borderId="64" xfId="0" applyNumberFormat="1" applyFont="1" applyBorder="1" applyAlignment="1">
      <alignment horizontal="center"/>
    </xf>
    <xf numFmtId="0" fontId="87" fillId="0" borderId="12" xfId="0" applyFont="1" applyBorder="1" applyAlignment="1">
      <alignment horizontal="right" wrapText="1"/>
    </xf>
    <xf numFmtId="193" fontId="87" fillId="0" borderId="14" xfId="0" applyNumberFormat="1" applyFont="1" applyBorder="1" applyAlignment="1">
      <alignment vertical="center"/>
    </xf>
    <xf numFmtId="167" fontId="84" fillId="0" borderId="69" xfId="0" applyNumberFormat="1" applyFont="1" applyBorder="1" applyAlignment="1">
      <alignment horizontal="center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193" fontId="86" fillId="36" borderId="62" xfId="0" applyNumberFormat="1" applyFont="1" applyFill="1" applyBorder="1" applyAlignment="1">
      <alignment vertical="center"/>
    </xf>
    <xf numFmtId="167" fontId="86" fillId="36" borderId="63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193" fontId="84" fillId="0" borderId="3" xfId="0" applyNumberFormat="1" applyFont="1" applyBorder="1" applyAlignment="1"/>
    <xf numFmtId="0" fontId="88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193" fontId="84" fillId="36" borderId="25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3" fontId="84" fillId="0" borderId="21" xfId="0" applyNumberFormat="1" applyFont="1" applyBorder="1" applyAlignment="1"/>
    <xf numFmtId="193" fontId="84" fillId="0" borderId="22" xfId="0" applyNumberFormat="1" applyFont="1" applyBorder="1" applyAlignment="1"/>
    <xf numFmtId="193" fontId="84" fillId="36" borderId="56" xfId="0" applyNumberFormat="1" applyFont="1" applyFill="1" applyBorder="1" applyAlignment="1"/>
    <xf numFmtId="0" fontId="45" fillId="3" borderId="26" xfId="16" applyFont="1" applyFill="1" applyBorder="1" applyAlignment="1" applyProtection="1">
      <protection locked="0"/>
    </xf>
    <xf numFmtId="193" fontId="84" fillId="36" borderId="24" xfId="0" applyNumberFormat="1" applyFont="1" applyFill="1" applyBorder="1"/>
    <xf numFmtId="193" fontId="84" fillId="36" borderId="26" xfId="0" applyNumberFormat="1" applyFont="1" applyFill="1" applyBorder="1"/>
    <xf numFmtId="193" fontId="84" fillId="36" borderId="57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8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70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3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8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2" fillId="3" borderId="3" xfId="11" applyFont="1" applyFill="1" applyBorder="1" applyAlignment="1">
      <alignment horizontal="left" vertical="center"/>
    </xf>
    <xf numFmtId="0" fontId="90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2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2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0" fillId="0" borderId="3" xfId="11" applyFont="1" applyFill="1" applyBorder="1" applyAlignment="1">
      <alignment wrapText="1"/>
    </xf>
    <xf numFmtId="193" fontId="2" fillId="0" borderId="3" xfId="1" applyNumberFormat="1" applyFont="1" applyFill="1" applyBorder="1" applyProtection="1">
      <protection locked="0"/>
    </xf>
    <xf numFmtId="0" fontId="92" fillId="3" borderId="3" xfId="9" applyFont="1" applyFill="1" applyBorder="1" applyAlignment="1" applyProtection="1">
      <alignment horizontal="left" vertical="center"/>
      <protection locked="0"/>
    </xf>
    <xf numFmtId="0" fontId="90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3" fontId="45" fillId="36" borderId="25" xfId="1" applyNumberFormat="1" applyFont="1" applyFill="1" applyBorder="1" applyAlignment="1" applyProtection="1">
      <protection locked="0"/>
    </xf>
    <xf numFmtId="193" fontId="2" fillId="3" borderId="25" xfId="5" applyNumberFormat="1" applyFont="1" applyFill="1" applyBorder="1" applyProtection="1">
      <protection locked="0"/>
    </xf>
    <xf numFmtId="164" fontId="45" fillId="36" borderId="26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0" fontId="90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3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193" fontId="84" fillId="36" borderId="20" xfId="0" applyNumberFormat="1" applyFont="1" applyFill="1" applyBorder="1" applyAlignment="1">
      <alignment horizontal="center" vertical="center"/>
    </xf>
    <xf numFmtId="0" fontId="84" fillId="0" borderId="0" xfId="0" applyFont="1" applyAlignment="1"/>
    <xf numFmtId="193" fontId="84" fillId="0" borderId="22" xfId="0" applyNumberFormat="1" applyFont="1" applyBorder="1" applyAlignment="1">
      <alignment wrapText="1"/>
    </xf>
    <xf numFmtId="193" fontId="84" fillId="36" borderId="22" xfId="0" applyNumberFormat="1" applyFont="1" applyFill="1" applyBorder="1" applyAlignment="1">
      <alignment horizontal="center" vertical="center" wrapText="1"/>
    </xf>
    <xf numFmtId="193" fontId="84" fillId="36" borderId="26" xfId="0" applyNumberFormat="1" applyFont="1" applyFill="1" applyBorder="1" applyAlignment="1">
      <alignment horizontal="center" vertical="center"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7" fillId="0" borderId="11" xfId="0" applyFont="1" applyBorder="1" applyAlignment="1">
      <alignment horizontal="left" wrapText="1" inden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4" fillId="0" borderId="0" xfId="11" applyFont="1" applyFill="1" applyBorder="1" applyAlignment="1" applyProtection="1"/>
    <xf numFmtId="0" fontId="95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6" fillId="0" borderId="10" xfId="0" applyNumberFormat="1" applyFont="1" applyFill="1" applyBorder="1" applyAlignment="1">
      <alignment horizontal="left" vertical="center" wrapText="1"/>
    </xf>
    <xf numFmtId="0" fontId="95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7" fillId="0" borderId="0" xfId="0" applyFont="1"/>
    <xf numFmtId="0" fontId="3" fillId="0" borderId="70" xfId="0" applyFont="1" applyBorder="1"/>
    <xf numFmtId="193" fontId="84" fillId="0" borderId="23" xfId="0" applyNumberFormat="1" applyFont="1" applyBorder="1" applyAlignment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9" fontId="3" fillId="0" borderId="22" xfId="20962" applyFont="1" applyBorder="1"/>
    <xf numFmtId="9" fontId="3" fillId="36" borderId="26" xfId="20962" applyFont="1" applyFill="1" applyBorder="1"/>
    <xf numFmtId="0" fontId="86" fillId="0" borderId="0" xfId="0" applyFont="1" applyFill="1" applyBorder="1" applyAlignment="1">
      <alignment horizontal="center" wrapText="1"/>
    </xf>
    <xf numFmtId="167" fontId="84" fillId="0" borderId="3" xfId="0" applyNumberFormat="1" applyFont="1" applyBorder="1" applyAlignment="1"/>
    <xf numFmtId="167" fontId="84" fillId="36" borderId="25" xfId="0" applyNumberFormat="1" applyFont="1" applyFill="1" applyBorder="1"/>
    <xf numFmtId="0" fontId="84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84" fillId="0" borderId="76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4" xfId="0" applyFont="1" applyFill="1" applyBorder="1" applyAlignment="1">
      <alignment wrapText="1"/>
    </xf>
    <xf numFmtId="0" fontId="9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99" fillId="3" borderId="86" xfId="0" applyFont="1" applyFill="1" applyBorder="1" applyAlignment="1">
      <alignment horizontal="left"/>
    </xf>
    <xf numFmtId="0" fontId="99" fillId="3" borderId="87" xfId="0" applyFont="1" applyFill="1" applyBorder="1" applyAlignment="1">
      <alignment horizontal="left"/>
    </xf>
    <xf numFmtId="0" fontId="4" fillId="3" borderId="90" xfId="0" applyFont="1" applyFill="1" applyBorder="1" applyAlignment="1">
      <alignment vertical="center"/>
    </xf>
    <xf numFmtId="0" fontId="3" fillId="3" borderId="91" xfId="0" applyFont="1" applyFill="1" applyBorder="1" applyAlignment="1">
      <alignment vertical="center"/>
    </xf>
    <xf numFmtId="0" fontId="3" fillId="3" borderId="92" xfId="0" applyFont="1" applyFill="1" applyBorder="1" applyAlignment="1">
      <alignment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9" fontId="9" fillId="37" borderId="0" xfId="20" applyBorder="1"/>
    <xf numFmtId="0" fontId="3" fillId="0" borderId="21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vertical="center"/>
    </xf>
    <xf numFmtId="0" fontId="4" fillId="0" borderId="88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3" fillId="3" borderId="7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69" fontId="9" fillId="37" borderId="59" xfId="20" applyBorder="1"/>
    <xf numFmtId="0" fontId="3" fillId="0" borderId="95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vertical="center"/>
    </xf>
    <xf numFmtId="169" fontId="9" fillId="37" borderId="27" xfId="20" applyBorder="1"/>
    <xf numFmtId="169" fontId="9" fillId="37" borderId="97" xfId="20" applyBorder="1"/>
    <xf numFmtId="169" fontId="9" fillId="37" borderId="28" xfId="20" applyBorder="1"/>
    <xf numFmtId="0" fontId="3" fillId="0" borderId="100" xfId="0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vertical="center"/>
    </xf>
    <xf numFmtId="169" fontId="9" fillId="37" borderId="33" xfId="20" applyBorder="1"/>
    <xf numFmtId="0" fontId="4" fillId="0" borderId="0" xfId="0" applyFont="1" applyFill="1" applyAlignment="1">
      <alignment horizontal="center"/>
    </xf>
    <xf numFmtId="0" fontId="86" fillId="0" borderId="88" xfId="0" applyFont="1" applyFill="1" applyBorder="1" applyAlignment="1">
      <alignment horizontal="center" vertical="center" wrapText="1"/>
    </xf>
    <xf numFmtId="0" fontId="86" fillId="0" borderId="89" xfId="0" applyFont="1" applyFill="1" applyBorder="1" applyAlignment="1">
      <alignment horizontal="center" vertical="center" wrapText="1"/>
    </xf>
    <xf numFmtId="0" fontId="84" fillId="0" borderId="88" xfId="0" applyFont="1" applyFill="1" applyBorder="1"/>
    <xf numFmtId="0" fontId="84" fillId="0" borderId="88" xfId="0" applyFont="1" applyFill="1" applyBorder="1" applyAlignment="1">
      <alignment horizontal="left" indent="1"/>
    </xf>
    <xf numFmtId="0" fontId="87" fillId="0" borderId="88" xfId="0" applyFont="1" applyFill="1" applyBorder="1" applyAlignment="1">
      <alignment horizontal="left" indent="1"/>
    </xf>
    <xf numFmtId="169" fontId="9" fillId="37" borderId="104" xfId="20" applyBorder="1"/>
    <xf numFmtId="0" fontId="94" fillId="0" borderId="0" xfId="11" applyFont="1" applyFill="1" applyBorder="1" applyProtection="1"/>
    <xf numFmtId="0" fontId="96" fillId="0" borderId="0" xfId="0" applyFont="1"/>
    <xf numFmtId="0" fontId="4" fillId="36" borderId="19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100" fillId="0" borderId="21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0" fillId="0" borderId="0" xfId="0" applyFont="1" applyFill="1" applyAlignment="1">
      <alignment horizontal="left" vertical="center"/>
    </xf>
    <xf numFmtId="49" fontId="101" fillId="0" borderId="24" xfId="5" applyNumberFormat="1" applyFont="1" applyFill="1" applyBorder="1" applyAlignment="1" applyProtection="1">
      <alignment horizontal="left" vertical="center"/>
      <protection locked="0"/>
    </xf>
    <xf numFmtId="0" fontId="102" fillId="0" borderId="25" xfId="9" applyFont="1" applyFill="1" applyBorder="1" applyAlignment="1" applyProtection="1">
      <alignment horizontal="left" vertical="center" wrapText="1"/>
      <protection locked="0"/>
    </xf>
    <xf numFmtId="0" fontId="84" fillId="0" borderId="88" xfId="0" applyFont="1" applyBorder="1" applyAlignment="1">
      <alignment vertical="center" wrapText="1"/>
    </xf>
    <xf numFmtId="14" fontId="2" fillId="3" borderId="88" xfId="8" quotePrefix="1" applyNumberFormat="1" applyFont="1" applyFill="1" applyBorder="1" applyAlignment="1" applyProtection="1">
      <alignment horizontal="left"/>
      <protection locked="0"/>
    </xf>
    <xf numFmtId="0" fontId="6" fillId="0" borderId="88" xfId="17" applyFill="1" applyBorder="1" applyAlignment="1" applyProtection="1"/>
    <xf numFmtId="49" fontId="84" fillId="0" borderId="88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4" fillId="0" borderId="21" xfId="0" applyFont="1" applyFill="1" applyBorder="1" applyAlignment="1">
      <alignment horizontal="right" vertical="center" wrapText="1"/>
    </xf>
    <xf numFmtId="0" fontId="94" fillId="0" borderId="21" xfId="0" applyFont="1" applyFill="1" applyBorder="1" applyAlignment="1">
      <alignment horizontal="center" vertical="center" wrapText="1"/>
    </xf>
    <xf numFmtId="0" fontId="94" fillId="0" borderId="21" xfId="0" applyFont="1" applyBorder="1" applyAlignment="1">
      <alignment horizontal="right" vertical="center" wrapText="1"/>
    </xf>
    <xf numFmtId="0" fontId="94" fillId="2" borderId="21" xfId="0" applyFont="1" applyFill="1" applyBorder="1" applyAlignment="1">
      <alignment horizontal="right" vertical="center"/>
    </xf>
    <xf numFmtId="0" fontId="95" fillId="0" borderId="21" xfId="0" applyFont="1" applyFill="1" applyBorder="1" applyAlignment="1">
      <alignment horizontal="center" vertical="center" wrapText="1"/>
    </xf>
    <xf numFmtId="0" fontId="94" fillId="2" borderId="24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45" fillId="76" borderId="108" xfId="20964" applyFont="1" applyFill="1" applyBorder="1" applyAlignment="1">
      <alignment vertical="center"/>
    </xf>
    <xf numFmtId="0" fontId="45" fillId="76" borderId="109" xfId="20964" applyFont="1" applyFill="1" applyBorder="1" applyAlignment="1">
      <alignment vertical="center"/>
    </xf>
    <xf numFmtId="0" fontId="45" fillId="76" borderId="106" xfId="20964" applyFont="1" applyFill="1" applyBorder="1" applyAlignment="1">
      <alignment vertical="center"/>
    </xf>
    <xf numFmtId="0" fontId="106" fillId="70" borderId="105" xfId="20964" applyFont="1" applyFill="1" applyBorder="1" applyAlignment="1">
      <alignment horizontal="center" vertical="center"/>
    </xf>
    <xf numFmtId="0" fontId="106" fillId="70" borderId="106" xfId="20964" applyFont="1" applyFill="1" applyBorder="1" applyAlignment="1">
      <alignment horizontal="left" vertical="center" wrapText="1"/>
    </xf>
    <xf numFmtId="164" fontId="106" fillId="0" borderId="107" xfId="7" applyNumberFormat="1" applyFont="1" applyFill="1" applyBorder="1" applyAlignment="1" applyProtection="1">
      <alignment horizontal="right" vertical="center"/>
      <protection locked="0"/>
    </xf>
    <xf numFmtId="0" fontId="105" fillId="77" borderId="107" xfId="20964" applyFont="1" applyFill="1" applyBorder="1" applyAlignment="1">
      <alignment horizontal="center" vertical="center"/>
    </xf>
    <xf numFmtId="0" fontId="105" fillId="77" borderId="109" xfId="20964" applyFont="1" applyFill="1" applyBorder="1" applyAlignment="1">
      <alignment vertical="top" wrapText="1"/>
    </xf>
    <xf numFmtId="164" fontId="45" fillId="76" borderId="106" xfId="7" applyNumberFormat="1" applyFont="1" applyFill="1" applyBorder="1" applyAlignment="1">
      <alignment horizontal="right" vertical="center"/>
    </xf>
    <xf numFmtId="0" fontId="107" fillId="70" borderId="105" xfId="20964" applyFont="1" applyFill="1" applyBorder="1" applyAlignment="1">
      <alignment horizontal="center" vertical="center"/>
    </xf>
    <xf numFmtId="0" fontId="106" fillId="70" borderId="109" xfId="20964" applyFont="1" applyFill="1" applyBorder="1" applyAlignment="1">
      <alignment vertical="center" wrapText="1"/>
    </xf>
    <xf numFmtId="0" fontId="106" fillId="70" borderId="106" xfId="20964" applyFont="1" applyFill="1" applyBorder="1" applyAlignment="1">
      <alignment horizontal="left" vertical="center"/>
    </xf>
    <xf numFmtId="0" fontId="107" fillId="3" borderId="105" xfId="20964" applyFont="1" applyFill="1" applyBorder="1" applyAlignment="1">
      <alignment horizontal="center" vertical="center"/>
    </xf>
    <xf numFmtId="0" fontId="106" fillId="3" borderId="106" xfId="20964" applyFont="1" applyFill="1" applyBorder="1" applyAlignment="1">
      <alignment horizontal="left" vertical="center"/>
    </xf>
    <xf numFmtId="0" fontId="107" fillId="0" borderId="105" xfId="20964" applyFont="1" applyFill="1" applyBorder="1" applyAlignment="1">
      <alignment horizontal="center" vertical="center"/>
    </xf>
    <xf numFmtId="0" fontId="106" fillId="0" borderId="106" xfId="20964" applyFont="1" applyFill="1" applyBorder="1" applyAlignment="1">
      <alignment horizontal="left" vertical="center"/>
    </xf>
    <xf numFmtId="0" fontId="108" fillId="77" borderId="107" xfId="20964" applyFont="1" applyFill="1" applyBorder="1" applyAlignment="1">
      <alignment horizontal="center" vertical="center"/>
    </xf>
    <xf numFmtId="0" fontId="105" fillId="77" borderId="109" xfId="20964" applyFont="1" applyFill="1" applyBorder="1" applyAlignment="1">
      <alignment vertical="center"/>
    </xf>
    <xf numFmtId="164" fontId="106" fillId="77" borderId="107" xfId="7" applyNumberFormat="1" applyFont="1" applyFill="1" applyBorder="1" applyAlignment="1" applyProtection="1">
      <alignment horizontal="right" vertical="center"/>
      <protection locked="0"/>
    </xf>
    <xf numFmtId="0" fontId="105" fillId="76" borderId="108" xfId="20964" applyFont="1" applyFill="1" applyBorder="1" applyAlignment="1">
      <alignment vertical="center"/>
    </xf>
    <xf numFmtId="0" fontId="105" fillId="76" borderId="109" xfId="20964" applyFont="1" applyFill="1" applyBorder="1" applyAlignment="1">
      <alignment vertical="center"/>
    </xf>
    <xf numFmtId="164" fontId="105" fillId="76" borderId="106" xfId="7" applyNumberFormat="1" applyFont="1" applyFill="1" applyBorder="1" applyAlignment="1">
      <alignment horizontal="right" vertical="center"/>
    </xf>
    <xf numFmtId="0" fontId="110" fillId="3" borderId="105" xfId="20964" applyFont="1" applyFill="1" applyBorder="1" applyAlignment="1">
      <alignment horizontal="center" vertical="center"/>
    </xf>
    <xf numFmtId="0" fontId="111" fillId="77" borderId="107" xfId="20964" applyFont="1" applyFill="1" applyBorder="1" applyAlignment="1">
      <alignment horizontal="center" vertical="center"/>
    </xf>
    <xf numFmtId="0" fontId="45" fillId="77" borderId="109" xfId="20964" applyFont="1" applyFill="1" applyBorder="1" applyAlignment="1">
      <alignment vertical="center"/>
    </xf>
    <xf numFmtId="0" fontId="110" fillId="70" borderId="105" xfId="20964" applyFont="1" applyFill="1" applyBorder="1" applyAlignment="1">
      <alignment horizontal="center" vertical="center"/>
    </xf>
    <xf numFmtId="164" fontId="106" fillId="3" borderId="107" xfId="7" applyNumberFormat="1" applyFont="1" applyFill="1" applyBorder="1" applyAlignment="1" applyProtection="1">
      <alignment horizontal="right" vertical="center"/>
      <protection locked="0"/>
    </xf>
    <xf numFmtId="0" fontId="111" fillId="3" borderId="107" xfId="20964" applyFont="1" applyFill="1" applyBorder="1" applyAlignment="1">
      <alignment horizontal="center" vertical="center"/>
    </xf>
    <xf numFmtId="0" fontId="45" fillId="3" borderId="109" xfId="20964" applyFont="1" applyFill="1" applyBorder="1" applyAlignment="1">
      <alignment vertical="center"/>
    </xf>
    <xf numFmtId="0" fontId="107" fillId="70" borderId="107" xfId="20964" applyFont="1" applyFill="1" applyBorder="1" applyAlignment="1">
      <alignment horizontal="center" vertical="center"/>
    </xf>
    <xf numFmtId="0" fontId="19" fillId="70" borderId="107" xfId="20964" applyFont="1" applyFill="1" applyBorder="1" applyAlignment="1">
      <alignment horizontal="center" vertical="center"/>
    </xf>
    <xf numFmtId="0" fontId="100" fillId="0" borderId="107" xfId="0" applyFont="1" applyFill="1" applyBorder="1" applyAlignment="1">
      <alignment horizontal="left" vertical="center" wrapText="1"/>
    </xf>
    <xf numFmtId="10" fontId="96" fillId="0" borderId="107" xfId="20962" applyNumberFormat="1" applyFont="1" applyFill="1" applyBorder="1" applyAlignment="1">
      <alignment horizontal="left" vertical="center" wrapText="1"/>
    </xf>
    <xf numFmtId="10" fontId="3" fillId="0" borderId="107" xfId="20962" applyNumberFormat="1" applyFont="1" applyFill="1" applyBorder="1" applyAlignment="1">
      <alignment horizontal="left" vertical="center" wrapText="1"/>
    </xf>
    <xf numFmtId="10" fontId="4" fillId="36" borderId="107" xfId="0" applyNumberFormat="1" applyFont="1" applyFill="1" applyBorder="1" applyAlignment="1">
      <alignment horizontal="left" vertical="center" wrapText="1"/>
    </xf>
    <xf numFmtId="10" fontId="100" fillId="0" borderId="107" xfId="20962" applyNumberFormat="1" applyFont="1" applyFill="1" applyBorder="1" applyAlignment="1">
      <alignment horizontal="left" vertical="center" wrapText="1"/>
    </xf>
    <xf numFmtId="10" fontId="4" fillId="36" borderId="107" xfId="20962" applyNumberFormat="1" applyFont="1" applyFill="1" applyBorder="1" applyAlignment="1">
      <alignment horizontal="left" vertical="center" wrapText="1"/>
    </xf>
    <xf numFmtId="10" fontId="4" fillId="36" borderId="107" xfId="0" applyNumberFormat="1" applyFont="1" applyFill="1" applyBorder="1" applyAlignment="1">
      <alignment horizontal="center" vertical="center" wrapText="1"/>
    </xf>
    <xf numFmtId="10" fontId="102" fillId="0" borderId="25" xfId="20962" applyNumberFormat="1" applyFont="1" applyFill="1" applyBorder="1" applyAlignment="1" applyProtection="1">
      <alignment horizontal="left" vertical="center"/>
    </xf>
    <xf numFmtId="0" fontId="4" fillId="36" borderId="107" xfId="0" applyFont="1" applyFill="1" applyBorder="1" applyAlignment="1">
      <alignment horizontal="left" vertical="center" wrapText="1"/>
    </xf>
    <xf numFmtId="0" fontId="3" fillId="0" borderId="107" xfId="0" applyFont="1" applyFill="1" applyBorder="1" applyAlignment="1">
      <alignment horizontal="left" vertical="center" wrapText="1"/>
    </xf>
    <xf numFmtId="0" fontId="4" fillId="36" borderId="90" xfId="0" applyFont="1" applyFill="1" applyBorder="1" applyAlignment="1">
      <alignment vertical="center" wrapText="1"/>
    </xf>
    <xf numFmtId="0" fontId="4" fillId="36" borderId="106" xfId="0" applyFont="1" applyFill="1" applyBorder="1" applyAlignment="1">
      <alignment vertical="center" wrapText="1"/>
    </xf>
    <xf numFmtId="0" fontId="4" fillId="36" borderId="77" xfId="0" applyFont="1" applyFill="1" applyBorder="1" applyAlignment="1">
      <alignment vertical="center" wrapText="1"/>
    </xf>
    <xf numFmtId="0" fontId="4" fillId="36" borderId="32" xfId="0" applyFont="1" applyFill="1" applyBorder="1" applyAlignment="1">
      <alignment vertical="center" wrapText="1"/>
    </xf>
    <xf numFmtId="0" fontId="84" fillId="0" borderId="107" xfId="0" applyFont="1" applyBorder="1"/>
    <xf numFmtId="0" fontId="6" fillId="0" borderId="107" xfId="17" applyFill="1" applyBorder="1" applyAlignment="1" applyProtection="1">
      <alignment horizontal="left" vertical="center"/>
    </xf>
    <xf numFmtId="0" fontId="6" fillId="0" borderId="107" xfId="17" applyBorder="1" applyAlignment="1" applyProtection="1"/>
    <xf numFmtId="0" fontId="84" fillId="0" borderId="107" xfId="0" applyFont="1" applyFill="1" applyBorder="1"/>
    <xf numFmtId="0" fontId="6" fillId="0" borderId="107" xfId="17" applyFill="1" applyBorder="1" applyAlignment="1" applyProtection="1">
      <alignment horizontal="left" vertical="center" wrapText="1"/>
    </xf>
    <xf numFmtId="0" fontId="6" fillId="0" borderId="107" xfId="17" applyFill="1" applyBorder="1" applyAlignment="1" applyProtection="1"/>
    <xf numFmtId="179" fontId="96" fillId="0" borderId="19" xfId="0" applyNumberFormat="1" applyFont="1" applyFill="1" applyBorder="1" applyAlignment="1">
      <alignment horizontal="left" vertical="center" wrapText="1" indent="1"/>
    </xf>
    <xf numFmtId="179" fontId="3" fillId="0" borderId="19" xfId="0" applyNumberFormat="1" applyFont="1" applyFill="1" applyBorder="1" applyAlignment="1">
      <alignment horizontal="center" vertical="center" wrapText="1"/>
    </xf>
    <xf numFmtId="179" fontId="3" fillId="0" borderId="20" xfId="0" applyNumberFormat="1" applyFont="1" applyFill="1" applyBorder="1" applyAlignment="1">
      <alignment horizontal="center" vertical="center" wrapText="1"/>
    </xf>
    <xf numFmtId="193" fontId="96" fillId="0" borderId="107" xfId="0" applyNumberFormat="1" applyFont="1" applyFill="1" applyBorder="1" applyAlignment="1" applyProtection="1">
      <alignment vertical="center" wrapText="1"/>
      <protection locked="0"/>
    </xf>
    <xf numFmtId="193" fontId="3" fillId="0" borderId="107" xfId="0" applyNumberFormat="1" applyFont="1" applyFill="1" applyBorder="1" applyAlignment="1" applyProtection="1">
      <alignment vertical="center" wrapText="1"/>
      <protection locked="0"/>
    </xf>
    <xf numFmtId="193" fontId="3" fillId="0" borderId="89" xfId="0" applyNumberFormat="1" applyFont="1" applyFill="1" applyBorder="1" applyAlignment="1" applyProtection="1">
      <alignment vertical="center" wrapText="1"/>
      <protection locked="0"/>
    </xf>
    <xf numFmtId="193" fontId="96" fillId="0" borderId="107" xfId="0" applyNumberFormat="1" applyFont="1" applyFill="1" applyBorder="1" applyAlignment="1" applyProtection="1">
      <alignment horizontal="right" vertical="center" wrapText="1"/>
      <protection locked="0"/>
    </xf>
    <xf numFmtId="10" fontId="3" fillId="0" borderId="107" xfId="20962" applyNumberFormat="1" applyFont="1" applyFill="1" applyBorder="1" applyAlignment="1" applyProtection="1">
      <alignment horizontal="right" vertical="center" wrapText="1"/>
      <protection locked="0"/>
    </xf>
    <xf numFmtId="10" fontId="3" fillId="0" borderId="107" xfId="20962" applyNumberFormat="1" applyFont="1" applyBorder="1" applyAlignment="1" applyProtection="1">
      <alignment vertical="center" wrapText="1"/>
      <protection locked="0"/>
    </xf>
    <xf numFmtId="10" fontId="3" fillId="0" borderId="89" xfId="20962" applyNumberFormat="1" applyFont="1" applyBorder="1" applyAlignment="1" applyProtection="1">
      <alignment vertical="center" wrapText="1"/>
      <protection locked="0"/>
    </xf>
    <xf numFmtId="10" fontId="9" fillId="37" borderId="0" xfId="20962" applyNumberFormat="1" applyFont="1" applyFill="1" applyBorder="1"/>
    <xf numFmtId="10" fontId="94" fillId="2" borderId="107" xfId="20962" applyNumberFormat="1" applyFont="1" applyFill="1" applyBorder="1" applyAlignment="1" applyProtection="1">
      <alignment vertical="center"/>
      <protection locked="0"/>
    </xf>
    <xf numFmtId="10" fontId="112" fillId="2" borderId="107" xfId="20962" applyNumberFormat="1" applyFont="1" applyFill="1" applyBorder="1" applyAlignment="1" applyProtection="1">
      <alignment vertical="center"/>
      <protection locked="0"/>
    </xf>
    <xf numFmtId="10" fontId="112" fillId="2" borderId="89" xfId="20962" applyNumberFormat="1" applyFont="1" applyFill="1" applyBorder="1" applyAlignment="1" applyProtection="1">
      <alignment vertical="center"/>
      <protection locked="0"/>
    </xf>
    <xf numFmtId="10" fontId="94" fillId="2" borderId="89" xfId="20962" applyNumberFormat="1" applyFont="1" applyFill="1" applyBorder="1" applyAlignment="1" applyProtection="1">
      <alignment vertical="center"/>
      <protection locked="0"/>
    </xf>
    <xf numFmtId="193" fontId="94" fillId="0" borderId="107" xfId="0" applyNumberFormat="1" applyFont="1" applyFill="1" applyBorder="1" applyAlignment="1" applyProtection="1">
      <alignment vertical="center"/>
      <protection locked="0"/>
    </xf>
    <xf numFmtId="193" fontId="94" fillId="2" borderId="107" xfId="0" applyNumberFormat="1" applyFont="1" applyFill="1" applyBorder="1" applyAlignment="1" applyProtection="1">
      <alignment vertical="center"/>
      <protection locked="0"/>
    </xf>
    <xf numFmtId="193" fontId="94" fillId="2" borderId="89" xfId="0" applyNumberFormat="1" applyFont="1" applyFill="1" applyBorder="1" applyAlignment="1" applyProtection="1">
      <alignment vertical="center"/>
      <protection locked="0"/>
    </xf>
    <xf numFmtId="193" fontId="112" fillId="2" borderId="107" xfId="0" applyNumberFormat="1" applyFont="1" applyFill="1" applyBorder="1" applyAlignment="1" applyProtection="1">
      <alignment vertical="center"/>
      <protection locked="0"/>
    </xf>
    <xf numFmtId="193" fontId="112" fillId="2" borderId="89" xfId="0" applyNumberFormat="1" applyFont="1" applyFill="1" applyBorder="1" applyAlignment="1" applyProtection="1">
      <alignment vertical="center"/>
      <protection locked="0"/>
    </xf>
    <xf numFmtId="165" fontId="94" fillId="0" borderId="25" xfId="20962" applyNumberFormat="1" applyFont="1" applyFill="1" applyBorder="1" applyAlignment="1" applyProtection="1">
      <alignment vertical="center"/>
      <protection locked="0"/>
    </xf>
    <xf numFmtId="165" fontId="112" fillId="2" borderId="25" xfId="20962" applyNumberFormat="1" applyFont="1" applyFill="1" applyBorder="1" applyAlignment="1" applyProtection="1">
      <alignment vertical="center"/>
      <protection locked="0"/>
    </xf>
    <xf numFmtId="165" fontId="112" fillId="2" borderId="26" xfId="20962" applyNumberFormat="1" applyFont="1" applyFill="1" applyBorder="1" applyAlignment="1" applyProtection="1">
      <alignment vertical="center"/>
      <protection locked="0"/>
    </xf>
    <xf numFmtId="164" fontId="2" fillId="0" borderId="3" xfId="7" applyNumberFormat="1" applyFont="1" applyFill="1" applyBorder="1" applyAlignment="1" applyProtection="1">
      <alignment horizontal="right"/>
      <protection locked="0"/>
    </xf>
    <xf numFmtId="164" fontId="2" fillId="36" borderId="3" xfId="7" applyNumberFormat="1" applyFont="1" applyFill="1" applyBorder="1" applyAlignment="1" applyProtection="1">
      <alignment horizontal="right"/>
    </xf>
    <xf numFmtId="164" fontId="2" fillId="36" borderId="22" xfId="7" applyNumberFormat="1" applyFont="1" applyFill="1" applyBorder="1" applyAlignment="1" applyProtection="1">
      <alignment horizontal="right"/>
    </xf>
    <xf numFmtId="164" fontId="2" fillId="36" borderId="3" xfId="7" applyNumberFormat="1" applyFont="1" applyFill="1" applyBorder="1" applyAlignment="1">
      <alignment horizontal="right"/>
    </xf>
    <xf numFmtId="164" fontId="2" fillId="3" borderId="3" xfId="7" applyNumberFormat="1" applyFont="1" applyFill="1" applyBorder="1" applyAlignment="1" applyProtection="1">
      <alignment horizontal="right"/>
      <protection locked="0"/>
    </xf>
    <xf numFmtId="164" fontId="2" fillId="3" borderId="3" xfId="7" applyNumberFormat="1" applyFont="1" applyFill="1" applyBorder="1" applyAlignment="1" applyProtection="1">
      <alignment horizontal="right"/>
    </xf>
    <xf numFmtId="164" fontId="2" fillId="3" borderId="22" xfId="7" applyNumberFormat="1" applyFont="1" applyFill="1" applyBorder="1" applyAlignment="1" applyProtection="1">
      <alignment horizontal="right"/>
    </xf>
    <xf numFmtId="164" fontId="45" fillId="0" borderId="3" xfId="7" applyNumberFormat="1" applyFont="1" applyFill="1" applyBorder="1" applyAlignment="1">
      <alignment horizontal="center"/>
    </xf>
    <xf numFmtId="164" fontId="45" fillId="3" borderId="3" xfId="7" applyNumberFormat="1" applyFont="1" applyFill="1" applyBorder="1" applyAlignment="1">
      <alignment horizontal="center"/>
    </xf>
    <xf numFmtId="164" fontId="2" fillId="0" borderId="3" xfId="7" applyNumberFormat="1" applyFont="1" applyFill="1" applyBorder="1" applyAlignment="1" applyProtection="1">
      <alignment horizontal="right" vertical="center"/>
      <protection locked="0"/>
    </xf>
    <xf numFmtId="164" fontId="2" fillId="36" borderId="25" xfId="7" applyNumberFormat="1" applyFont="1" applyFill="1" applyBorder="1" applyAlignment="1">
      <alignment horizontal="right"/>
    </xf>
    <xf numFmtId="164" fontId="2" fillId="36" borderId="25" xfId="7" applyNumberFormat="1" applyFont="1" applyFill="1" applyBorder="1" applyAlignment="1" applyProtection="1">
      <alignment horizontal="right"/>
    </xf>
    <xf numFmtId="164" fontId="2" fillId="36" borderId="26" xfId="7" applyNumberFormat="1" applyFont="1" applyFill="1" applyBorder="1" applyAlignment="1" applyProtection="1">
      <alignment horizontal="right"/>
    </xf>
    <xf numFmtId="164" fontId="2" fillId="0" borderId="3" xfId="7" applyNumberFormat="1" applyFont="1" applyFill="1" applyBorder="1" applyAlignment="1" applyProtection="1">
      <alignment horizontal="right"/>
    </xf>
    <xf numFmtId="164" fontId="2" fillId="0" borderId="25" xfId="7" applyNumberFormat="1" applyFont="1" applyFill="1" applyBorder="1" applyAlignment="1" applyProtection="1">
      <alignment horizontal="right"/>
    </xf>
    <xf numFmtId="179" fontId="103" fillId="0" borderId="7" xfId="0" applyNumberFormat="1" applyFont="1" applyBorder="1" applyAlignment="1">
      <alignment horizontal="center" vertical="center" wrapText="1"/>
    </xf>
    <xf numFmtId="179" fontId="103" fillId="0" borderId="71" xfId="0" applyNumberFormat="1" applyFont="1" applyBorder="1" applyAlignment="1">
      <alignment horizontal="center" vertical="center" wrapText="1"/>
    </xf>
    <xf numFmtId="164" fontId="104" fillId="36" borderId="107" xfId="7" applyNumberFormat="1" applyFont="1" applyFill="1" applyBorder="1" applyAlignment="1">
      <alignment vertical="center" wrapText="1"/>
    </xf>
    <xf numFmtId="164" fontId="104" fillId="36" borderId="89" xfId="7" applyNumberFormat="1" applyFont="1" applyFill="1" applyBorder="1" applyAlignment="1">
      <alignment vertical="center" wrapText="1"/>
    </xf>
    <xf numFmtId="164" fontId="104" fillId="0" borderId="107" xfId="7" applyNumberFormat="1" applyFont="1" applyBorder="1" applyAlignment="1">
      <alignment vertical="center" wrapText="1"/>
    </xf>
    <xf numFmtId="164" fontId="104" fillId="0" borderId="89" xfId="7" applyNumberFormat="1" applyFont="1" applyBorder="1" applyAlignment="1">
      <alignment vertical="center" wrapText="1"/>
    </xf>
    <xf numFmtId="164" fontId="104" fillId="0" borderId="107" xfId="7" applyNumberFormat="1" applyFont="1" applyFill="1" applyBorder="1" applyAlignment="1">
      <alignment vertical="center" wrapText="1"/>
    </xf>
    <xf numFmtId="164" fontId="104" fillId="0" borderId="89" xfId="7" applyNumberFormat="1" applyFont="1" applyFill="1" applyBorder="1" applyAlignment="1">
      <alignment vertical="center" wrapText="1"/>
    </xf>
    <xf numFmtId="164" fontId="104" fillId="36" borderId="25" xfId="7" applyNumberFormat="1" applyFont="1" applyFill="1" applyBorder="1" applyAlignment="1">
      <alignment vertical="center" wrapText="1"/>
    </xf>
    <xf numFmtId="164" fontId="104" fillId="36" borderId="26" xfId="7" applyNumberFormat="1" applyFont="1" applyFill="1" applyBorder="1" applyAlignment="1">
      <alignment vertical="center" wrapText="1"/>
    </xf>
    <xf numFmtId="10" fontId="84" fillId="0" borderId="23" xfId="20962" applyNumberFormat="1" applyFont="1" applyBorder="1" applyAlignment="1"/>
    <xf numFmtId="10" fontId="84" fillId="0" borderId="42" xfId="20962" applyNumberFormat="1" applyFont="1" applyBorder="1" applyAlignment="1"/>
    <xf numFmtId="164" fontId="84" fillId="0" borderId="88" xfId="7" applyNumberFormat="1" applyFont="1" applyFill="1" applyBorder="1" applyAlignment="1">
      <alignment horizontal="center" vertical="center"/>
    </xf>
    <xf numFmtId="164" fontId="84" fillId="0" borderId="89" xfId="7" applyNumberFormat="1" applyFont="1" applyFill="1" applyBorder="1" applyAlignment="1">
      <alignment horizontal="center" vertical="center"/>
    </xf>
    <xf numFmtId="164" fontId="87" fillId="0" borderId="88" xfId="7" applyNumberFormat="1" applyFont="1" applyFill="1" applyBorder="1" applyAlignment="1">
      <alignment horizontal="center" vertical="center"/>
    </xf>
    <xf numFmtId="164" fontId="86" fillId="36" borderId="25" xfId="7" applyNumberFormat="1" applyFont="1" applyFill="1" applyBorder="1" applyAlignment="1">
      <alignment horizontal="center" vertical="center"/>
    </xf>
    <xf numFmtId="164" fontId="86" fillId="36" borderId="26" xfId="7" applyNumberFormat="1" applyFont="1" applyFill="1" applyBorder="1" applyAlignment="1">
      <alignment horizontal="center" vertical="center"/>
    </xf>
    <xf numFmtId="43" fontId="3" fillId="0" borderId="0" xfId="7" applyFont="1"/>
    <xf numFmtId="43" fontId="94" fillId="0" borderId="0" xfId="7" applyFont="1" applyFill="1" applyBorder="1" applyAlignment="1" applyProtection="1"/>
    <xf numFmtId="43" fontId="3" fillId="0" borderId="0" xfId="7" applyFont="1" applyFill="1" applyAlignment="1">
      <alignment horizontal="center" vertical="center"/>
    </xf>
    <xf numFmtId="43" fontId="3" fillId="0" borderId="0" xfId="7" applyFont="1" applyFill="1" applyAlignment="1">
      <alignment horizontal="left" vertical="center"/>
    </xf>
    <xf numFmtId="164" fontId="3" fillId="0" borderId="0" xfId="7" applyNumberFormat="1" applyFont="1"/>
    <xf numFmtId="164" fontId="94" fillId="0" borderId="0" xfId="7" applyNumberFormat="1" applyFont="1" applyFill="1" applyBorder="1" applyAlignment="1" applyProtection="1"/>
    <xf numFmtId="164" fontId="4" fillId="36" borderId="20" xfId="7" applyNumberFormat="1" applyFont="1" applyFill="1" applyBorder="1" applyAlignment="1">
      <alignment horizontal="center" vertical="center" wrapText="1"/>
    </xf>
    <xf numFmtId="164" fontId="4" fillId="36" borderId="89" xfId="7" applyNumberFormat="1" applyFont="1" applyFill="1" applyBorder="1" applyAlignment="1">
      <alignment horizontal="left" vertical="center" wrapText="1"/>
    </xf>
    <xf numFmtId="164" fontId="3" fillId="0" borderId="89" xfId="7" applyNumberFormat="1" applyFont="1" applyFill="1" applyBorder="1" applyAlignment="1">
      <alignment horizontal="right" vertical="center" wrapText="1"/>
    </xf>
    <xf numFmtId="164" fontId="4" fillId="36" borderId="89" xfId="7" applyNumberFormat="1" applyFont="1" applyFill="1" applyBorder="1" applyAlignment="1">
      <alignment horizontal="center" vertical="center" wrapText="1"/>
    </xf>
    <xf numFmtId="164" fontId="3" fillId="0" borderId="26" xfId="7" applyNumberFormat="1" applyFont="1" applyFill="1" applyBorder="1" applyAlignment="1">
      <alignment horizontal="right" vertical="center" wrapText="1"/>
    </xf>
    <xf numFmtId="167" fontId="87" fillId="0" borderId="65" xfId="0" applyNumberFormat="1" applyFont="1" applyFill="1" applyBorder="1" applyAlignment="1">
      <alignment horizontal="center"/>
    </xf>
    <xf numFmtId="167" fontId="84" fillId="0" borderId="65" xfId="0" applyNumberFormat="1" applyFont="1" applyFill="1" applyBorder="1" applyAlignment="1">
      <alignment horizontal="center"/>
    </xf>
    <xf numFmtId="167" fontId="46" fillId="0" borderId="65" xfId="0" applyNumberFormat="1" applyFont="1" applyFill="1" applyBorder="1" applyAlignment="1">
      <alignment horizontal="center"/>
    </xf>
    <xf numFmtId="164" fontId="3" fillId="0" borderId="3" xfId="7" applyNumberFormat="1" applyFont="1" applyBorder="1"/>
    <xf numFmtId="164" fontId="3" fillId="0" borderId="3" xfId="7" applyNumberFormat="1" applyFont="1" applyFill="1" applyBorder="1"/>
    <xf numFmtId="164" fontId="3" fillId="0" borderId="8" xfId="7" applyNumberFormat="1" applyFont="1" applyBorder="1"/>
    <xf numFmtId="164" fontId="3" fillId="36" borderId="25" xfId="7" applyNumberFormat="1" applyFont="1" applyFill="1" applyBorder="1"/>
    <xf numFmtId="164" fontId="3" fillId="0" borderId="93" xfId="7" applyNumberFormat="1" applyFont="1" applyFill="1" applyBorder="1" applyAlignment="1">
      <alignment vertical="center"/>
    </xf>
    <xf numFmtId="164" fontId="3" fillId="0" borderId="71" xfId="7" applyNumberFormat="1" applyFont="1" applyFill="1" applyBorder="1" applyAlignment="1">
      <alignment vertical="center"/>
    </xf>
    <xf numFmtId="164" fontId="3" fillId="3" borderId="91" xfId="7" applyNumberFormat="1" applyFont="1" applyFill="1" applyBorder="1" applyAlignment="1">
      <alignment vertical="center"/>
    </xf>
    <xf numFmtId="164" fontId="3" fillId="3" borderId="92" xfId="7" applyNumberFormat="1" applyFont="1" applyFill="1" applyBorder="1" applyAlignment="1">
      <alignment vertical="center"/>
    </xf>
    <xf numFmtId="164" fontId="3" fillId="0" borderId="94" xfId="7" applyNumberFormat="1" applyFont="1" applyFill="1" applyBorder="1" applyAlignment="1">
      <alignment vertical="center"/>
    </xf>
    <xf numFmtId="164" fontId="3" fillId="0" borderId="89" xfId="7" applyNumberFormat="1" applyFont="1" applyFill="1" applyBorder="1" applyAlignment="1">
      <alignment vertical="center"/>
    </xf>
    <xf numFmtId="164" fontId="3" fillId="0" borderId="27" xfId="7" applyNumberFormat="1" applyFont="1" applyFill="1" applyBorder="1" applyAlignment="1">
      <alignment vertical="center"/>
    </xf>
    <xf numFmtId="164" fontId="3" fillId="0" borderId="26" xfId="7" applyNumberFormat="1" applyFont="1" applyFill="1" applyBorder="1" applyAlignment="1">
      <alignment vertical="center"/>
    </xf>
    <xf numFmtId="10" fontId="3" fillId="0" borderId="102" xfId="20962" applyNumberFormat="1" applyFont="1" applyFill="1" applyBorder="1" applyAlignment="1">
      <alignment vertical="center"/>
    </xf>
    <xf numFmtId="10" fontId="3" fillId="0" borderId="103" xfId="20962" applyNumberFormat="1" applyFont="1" applyFill="1" applyBorder="1" applyAlignment="1">
      <alignment vertical="center"/>
    </xf>
    <xf numFmtId="164" fontId="3" fillId="0" borderId="29" xfId="7" applyNumberFormat="1" applyFont="1" applyFill="1" applyBorder="1" applyAlignment="1">
      <alignment vertical="center"/>
    </xf>
    <xf numFmtId="164" fontId="3" fillId="0" borderId="20" xfId="7" applyNumberFormat="1" applyFont="1" applyFill="1" applyBorder="1" applyAlignment="1">
      <alignment vertical="center"/>
    </xf>
    <xf numFmtId="164" fontId="3" fillId="0" borderId="98" xfId="7" applyNumberFormat="1" applyFont="1" applyFill="1" applyBorder="1" applyAlignment="1">
      <alignment vertical="center"/>
    </xf>
    <xf numFmtId="164" fontId="3" fillId="0" borderId="99" xfId="7" applyNumberFormat="1" applyFont="1" applyFill="1" applyBorder="1" applyAlignment="1">
      <alignment vertical="center"/>
    </xf>
    <xf numFmtId="164" fontId="3" fillId="0" borderId="88" xfId="7" applyNumberFormat="1" applyFont="1" applyFill="1" applyBorder="1" applyAlignment="1">
      <alignment vertical="center"/>
    </xf>
    <xf numFmtId="164" fontId="3" fillId="0" borderId="25" xfId="7" applyNumberFormat="1" applyFont="1" applyFill="1" applyBorder="1" applyAlignment="1">
      <alignment vertical="center"/>
    </xf>
    <xf numFmtId="165" fontId="106" fillId="0" borderId="107" xfId="20962" applyNumberFormat="1" applyFont="1" applyFill="1" applyBorder="1" applyAlignment="1" applyProtection="1">
      <alignment horizontal="right" vertical="center"/>
      <protection locked="0"/>
    </xf>
    <xf numFmtId="0" fontId="93" fillId="0" borderId="73" xfId="0" applyFont="1" applyBorder="1" applyAlignment="1">
      <alignment horizontal="left" wrapText="1"/>
    </xf>
    <xf numFmtId="0" fontId="93" fillId="0" borderId="72" xfId="0" applyFont="1" applyBorder="1" applyAlignment="1">
      <alignment horizontal="left" wrapText="1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4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84" fillId="0" borderId="22" xfId="0" applyFont="1" applyBorder="1" applyAlignment="1"/>
    <xf numFmtId="0" fontId="45" fillId="0" borderId="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6" fillId="0" borderId="88" xfId="0" applyFont="1" applyFill="1" applyBorder="1" applyAlignment="1">
      <alignment horizontal="center" vertical="center" wrapText="1"/>
    </xf>
    <xf numFmtId="0" fontId="84" fillId="0" borderId="88" xfId="0" applyFont="1" applyFill="1" applyBorder="1" applyAlignment="1">
      <alignment horizontal="center" vertical="center" wrapText="1"/>
    </xf>
    <xf numFmtId="0" fontId="45" fillId="0" borderId="88" xfId="11" applyFont="1" applyFill="1" applyBorder="1" applyAlignment="1" applyProtection="1">
      <alignment horizontal="center" vertical="center" wrapText="1"/>
    </xf>
    <xf numFmtId="0" fontId="45" fillId="0" borderId="89" xfId="11" applyFont="1" applyFill="1" applyBorder="1" applyAlignment="1" applyProtection="1">
      <alignment horizontal="center" vertical="center" wrapText="1"/>
    </xf>
    <xf numFmtId="0" fontId="45" fillId="0" borderId="78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8" fillId="3" borderId="79" xfId="13" applyFont="1" applyFill="1" applyBorder="1" applyAlignment="1" applyProtection="1">
      <alignment horizontal="center" vertical="center" wrapText="1"/>
      <protection locked="0"/>
    </xf>
    <xf numFmtId="0" fontId="98" fillId="3" borderId="71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7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4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8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9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86" fillId="0" borderId="82" xfId="0" applyFont="1" applyBorder="1" applyAlignment="1">
      <alignment horizontal="center"/>
    </xf>
    <xf numFmtId="0" fontId="86" fillId="0" borderId="83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99" fillId="0" borderId="58" xfId="0" applyFont="1" applyFill="1" applyBorder="1" applyAlignment="1">
      <alignment horizontal="left" vertical="center"/>
    </xf>
    <xf numFmtId="0" fontId="99" fillId="0" borderId="59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14" fontId="2" fillId="0" borderId="0" xfId="0" applyNumberFormat="1" applyFont="1"/>
  </cellXfs>
  <cellStyles count="20965">
    <cellStyle name="_RC VALUTEBIS WRILSI " xfId="18"/>
    <cellStyle name="=C:\WINNT35\SYSTEM32\COMMAND.COM" xfId="20964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b-server\Public_Directory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zoomScaleNormal="100" workbookViewId="0">
      <selection activeCell="G18" sqref="G18"/>
    </sheetView>
  </sheetViews>
  <sheetFormatPr defaultColWidth="9.140625" defaultRowHeight="14.25"/>
  <cols>
    <col min="1" max="1" width="10.28515625" style="4" customWidth="1"/>
    <col min="2" max="2" width="134.7109375" style="5" bestFit="1" customWidth="1"/>
    <col min="3" max="3" width="39.42578125" style="5" customWidth="1"/>
    <col min="4" max="6" width="9.140625" style="5"/>
    <col min="7" max="7" width="25" style="5" customWidth="1"/>
    <col min="8" max="16384" width="9.140625" style="5"/>
  </cols>
  <sheetData>
    <row r="1" spans="1:3" ht="15">
      <c r="A1" s="186"/>
      <c r="B1" s="231" t="s">
        <v>347</v>
      </c>
      <c r="C1" s="186"/>
    </row>
    <row r="2" spans="1:3">
      <c r="A2" s="232">
        <v>1</v>
      </c>
      <c r="B2" s="367" t="s">
        <v>348</v>
      </c>
      <c r="C2" s="94" t="s">
        <v>492</v>
      </c>
    </row>
    <row r="3" spans="1:3">
      <c r="A3" s="232">
        <v>2</v>
      </c>
      <c r="B3" s="368" t="s">
        <v>344</v>
      </c>
      <c r="C3" s="94" t="s">
        <v>493</v>
      </c>
    </row>
    <row r="4" spans="1:3">
      <c r="A4" s="232">
        <v>3</v>
      </c>
      <c r="B4" s="369" t="s">
        <v>349</v>
      </c>
      <c r="C4" s="94" t="s">
        <v>494</v>
      </c>
    </row>
    <row r="5" spans="1:3">
      <c r="A5" s="233">
        <v>4</v>
      </c>
      <c r="B5" s="370" t="s">
        <v>345</v>
      </c>
      <c r="C5" s="94" t="s">
        <v>495</v>
      </c>
    </row>
    <row r="6" spans="1:3" s="234" customFormat="1" ht="45.75" customHeight="1">
      <c r="A6" s="519" t="s">
        <v>424</v>
      </c>
      <c r="B6" s="520"/>
      <c r="C6" s="520"/>
    </row>
    <row r="7" spans="1:3" ht="15">
      <c r="A7" s="235" t="s">
        <v>29</v>
      </c>
      <c r="B7" s="231" t="s">
        <v>346</v>
      </c>
    </row>
    <row r="8" spans="1:3">
      <c r="A8" s="186">
        <v>1</v>
      </c>
      <c r="B8" s="279" t="s">
        <v>20</v>
      </c>
    </row>
    <row r="9" spans="1:3">
      <c r="A9" s="186">
        <v>2</v>
      </c>
      <c r="B9" s="280" t="s">
        <v>21</v>
      </c>
    </row>
    <row r="10" spans="1:3">
      <c r="A10" s="186">
        <v>3</v>
      </c>
      <c r="B10" s="280" t="s">
        <v>22</v>
      </c>
    </row>
    <row r="11" spans="1:3">
      <c r="A11" s="186">
        <v>4</v>
      </c>
      <c r="B11" s="280" t="s">
        <v>23</v>
      </c>
      <c r="C11" s="99"/>
    </row>
    <row r="12" spans="1:3">
      <c r="A12" s="186">
        <v>5</v>
      </c>
      <c r="B12" s="280" t="s">
        <v>24</v>
      </c>
    </row>
    <row r="13" spans="1:3">
      <c r="A13" s="186">
        <v>6</v>
      </c>
      <c r="B13" s="281" t="s">
        <v>356</v>
      </c>
    </row>
    <row r="14" spans="1:3">
      <c r="A14" s="186">
        <v>7</v>
      </c>
      <c r="B14" s="280" t="s">
        <v>350</v>
      </c>
    </row>
    <row r="15" spans="1:3">
      <c r="A15" s="186">
        <v>8</v>
      </c>
      <c r="B15" s="280" t="s">
        <v>351</v>
      </c>
    </row>
    <row r="16" spans="1:3">
      <c r="A16" s="186">
        <v>9</v>
      </c>
      <c r="B16" s="280" t="s">
        <v>25</v>
      </c>
    </row>
    <row r="17" spans="1:2">
      <c r="A17" s="366" t="s">
        <v>423</v>
      </c>
      <c r="B17" s="365" t="s">
        <v>409</v>
      </c>
    </row>
    <row r="18" spans="1:2">
      <c r="A18" s="186">
        <v>10</v>
      </c>
      <c r="B18" s="280" t="s">
        <v>26</v>
      </c>
    </row>
    <row r="19" spans="1:2">
      <c r="A19" s="186">
        <v>11</v>
      </c>
      <c r="B19" s="281" t="s">
        <v>352</v>
      </c>
    </row>
    <row r="20" spans="1:2">
      <c r="A20" s="186">
        <v>12</v>
      </c>
      <c r="B20" s="281" t="s">
        <v>27</v>
      </c>
    </row>
    <row r="21" spans="1:2">
      <c r="A21" s="423">
        <v>13</v>
      </c>
      <c r="B21" s="424" t="s">
        <v>353</v>
      </c>
    </row>
    <row r="22" spans="1:2">
      <c r="A22" s="423">
        <v>14</v>
      </c>
      <c r="B22" s="425" t="s">
        <v>380</v>
      </c>
    </row>
    <row r="23" spans="1:2">
      <c r="A23" s="426">
        <v>15</v>
      </c>
      <c r="B23" s="427" t="s">
        <v>28</v>
      </c>
    </row>
    <row r="24" spans="1:2">
      <c r="A24" s="426">
        <v>15.1</v>
      </c>
      <c r="B24" s="428" t="s">
        <v>437</v>
      </c>
    </row>
    <row r="25" spans="1:2">
      <c r="A25" s="102"/>
      <c r="B25" s="15"/>
    </row>
    <row r="26" spans="1:2">
      <c r="A26" s="102"/>
      <c r="B26" s="15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  <hyperlink ref="B24" location="'15.1 LR'!A1" display="Leverage Ratio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zoomScale="90" zoomScaleNormal="90" workbookViewId="0">
      <pane xSplit="1" ySplit="5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G42" sqref="G42"/>
    </sheetView>
  </sheetViews>
  <sheetFormatPr defaultColWidth="9.140625" defaultRowHeight="12.75"/>
  <cols>
    <col min="1" max="1" width="9.5703125" style="102" bestFit="1" customWidth="1"/>
    <col min="2" max="2" width="132.42578125" style="4" customWidth="1"/>
    <col min="3" max="3" width="18.42578125" style="4" customWidth="1"/>
    <col min="4" max="16384" width="9.140625" style="4"/>
  </cols>
  <sheetData>
    <row r="1" spans="1:3">
      <c r="A1" s="2" t="s">
        <v>30</v>
      </c>
      <c r="B1" s="3" t="str">
        <f>'Info '!C2</f>
        <v>JSC "BasisBank"</v>
      </c>
    </row>
    <row r="2" spans="1:3" s="89" customFormat="1" ht="15.75" customHeight="1">
      <c r="A2" s="89" t="s">
        <v>31</v>
      </c>
      <c r="B2" s="570">
        <v>43738</v>
      </c>
    </row>
    <row r="3" spans="1:3" s="89" customFormat="1" ht="15.75" customHeight="1"/>
    <row r="4" spans="1:3" ht="13.5" thickBot="1">
      <c r="A4" s="102" t="s">
        <v>249</v>
      </c>
      <c r="B4" s="167" t="s">
        <v>248</v>
      </c>
    </row>
    <row r="5" spans="1:3">
      <c r="A5" s="103" t="s">
        <v>6</v>
      </c>
      <c r="B5" s="104"/>
      <c r="C5" s="105" t="s">
        <v>73</v>
      </c>
    </row>
    <row r="6" spans="1:3">
      <c r="A6" s="106">
        <v>1</v>
      </c>
      <c r="B6" s="107" t="s">
        <v>247</v>
      </c>
      <c r="C6" s="108">
        <v>230180497.34999999</v>
      </c>
    </row>
    <row r="7" spans="1:3">
      <c r="A7" s="106">
        <v>2</v>
      </c>
      <c r="B7" s="109" t="s">
        <v>246</v>
      </c>
      <c r="C7" s="110">
        <v>16181147</v>
      </c>
    </row>
    <row r="8" spans="1:3">
      <c r="A8" s="106">
        <v>3</v>
      </c>
      <c r="B8" s="111" t="s">
        <v>245</v>
      </c>
      <c r="C8" s="110">
        <v>76412652.799999997</v>
      </c>
    </row>
    <row r="9" spans="1:3">
      <c r="A9" s="106">
        <v>4</v>
      </c>
      <c r="B9" s="111" t="s">
        <v>244</v>
      </c>
      <c r="C9" s="110">
        <v>0</v>
      </c>
    </row>
    <row r="10" spans="1:3">
      <c r="A10" s="106">
        <v>5</v>
      </c>
      <c r="B10" s="111" t="s">
        <v>243</v>
      </c>
      <c r="C10" s="110">
        <v>123282863.23999999</v>
      </c>
    </row>
    <row r="11" spans="1:3">
      <c r="A11" s="106">
        <v>6</v>
      </c>
      <c r="B11" s="112" t="s">
        <v>242</v>
      </c>
      <c r="C11" s="110">
        <v>14303834.310000001</v>
      </c>
    </row>
    <row r="12" spans="1:3" s="76" customFormat="1">
      <c r="A12" s="106">
        <v>7</v>
      </c>
      <c r="B12" s="107" t="s">
        <v>241</v>
      </c>
      <c r="C12" s="113">
        <v>11429523.879999999</v>
      </c>
    </row>
    <row r="13" spans="1:3" s="76" customFormat="1">
      <c r="A13" s="106">
        <v>8</v>
      </c>
      <c r="B13" s="114" t="s">
        <v>240</v>
      </c>
      <c r="C13" s="115">
        <v>9653235.25</v>
      </c>
    </row>
    <row r="14" spans="1:3" s="76" customFormat="1" ht="25.5">
      <c r="A14" s="106">
        <v>9</v>
      </c>
      <c r="B14" s="116" t="s">
        <v>239</v>
      </c>
      <c r="C14" s="115">
        <v>0</v>
      </c>
    </row>
    <row r="15" spans="1:3" s="76" customFormat="1">
      <c r="A15" s="106">
        <v>10</v>
      </c>
      <c r="B15" s="117" t="s">
        <v>238</v>
      </c>
      <c r="C15" s="115">
        <v>1776288.63</v>
      </c>
    </row>
    <row r="16" spans="1:3" s="76" customFormat="1">
      <c r="A16" s="106">
        <v>11</v>
      </c>
      <c r="B16" s="118" t="s">
        <v>237</v>
      </c>
      <c r="C16" s="115">
        <v>0</v>
      </c>
    </row>
    <row r="17" spans="1:3" s="76" customFormat="1">
      <c r="A17" s="106">
        <v>12</v>
      </c>
      <c r="B17" s="117" t="s">
        <v>236</v>
      </c>
      <c r="C17" s="115">
        <v>0</v>
      </c>
    </row>
    <row r="18" spans="1:3" s="76" customFormat="1">
      <c r="A18" s="106">
        <v>13</v>
      </c>
      <c r="B18" s="117" t="s">
        <v>235</v>
      </c>
      <c r="C18" s="115">
        <v>0</v>
      </c>
    </row>
    <row r="19" spans="1:3" s="76" customFormat="1">
      <c r="A19" s="106">
        <v>14</v>
      </c>
      <c r="B19" s="117" t="s">
        <v>234</v>
      </c>
      <c r="C19" s="115">
        <v>0</v>
      </c>
    </row>
    <row r="20" spans="1:3" s="76" customFormat="1">
      <c r="A20" s="106">
        <v>15</v>
      </c>
      <c r="B20" s="117" t="s">
        <v>233</v>
      </c>
      <c r="C20" s="115">
        <v>0</v>
      </c>
    </row>
    <row r="21" spans="1:3" s="76" customFormat="1" ht="25.5">
      <c r="A21" s="106">
        <v>16</v>
      </c>
      <c r="B21" s="116" t="s">
        <v>232</v>
      </c>
      <c r="C21" s="115">
        <v>0</v>
      </c>
    </row>
    <row r="22" spans="1:3" s="76" customFormat="1">
      <c r="A22" s="106">
        <v>17</v>
      </c>
      <c r="B22" s="119" t="s">
        <v>231</v>
      </c>
      <c r="C22" s="115">
        <v>0</v>
      </c>
    </row>
    <row r="23" spans="1:3" s="76" customFormat="1">
      <c r="A23" s="106">
        <v>18</v>
      </c>
      <c r="B23" s="116" t="s">
        <v>230</v>
      </c>
      <c r="C23" s="115">
        <v>0</v>
      </c>
    </row>
    <row r="24" spans="1:3" s="76" customFormat="1" ht="25.5">
      <c r="A24" s="106">
        <v>19</v>
      </c>
      <c r="B24" s="116" t="s">
        <v>207</v>
      </c>
      <c r="C24" s="115">
        <v>0</v>
      </c>
    </row>
    <row r="25" spans="1:3" s="76" customFormat="1">
      <c r="A25" s="106">
        <v>20</v>
      </c>
      <c r="B25" s="120" t="s">
        <v>229</v>
      </c>
      <c r="C25" s="115">
        <v>0</v>
      </c>
    </row>
    <row r="26" spans="1:3" s="76" customFormat="1">
      <c r="A26" s="106">
        <v>21</v>
      </c>
      <c r="B26" s="120" t="s">
        <v>228</v>
      </c>
      <c r="C26" s="115">
        <v>0</v>
      </c>
    </row>
    <row r="27" spans="1:3" s="76" customFormat="1">
      <c r="A27" s="106">
        <v>22</v>
      </c>
      <c r="B27" s="120" t="s">
        <v>227</v>
      </c>
      <c r="C27" s="115">
        <v>0</v>
      </c>
    </row>
    <row r="28" spans="1:3" s="76" customFormat="1">
      <c r="A28" s="106">
        <v>23</v>
      </c>
      <c r="B28" s="121" t="s">
        <v>226</v>
      </c>
      <c r="C28" s="113">
        <v>218750973.47</v>
      </c>
    </row>
    <row r="29" spans="1:3" s="76" customFormat="1">
      <c r="A29" s="122"/>
      <c r="B29" s="123"/>
      <c r="C29" s="115"/>
    </row>
    <row r="30" spans="1:3" s="76" customFormat="1">
      <c r="A30" s="122">
        <v>24</v>
      </c>
      <c r="B30" s="121" t="s">
        <v>225</v>
      </c>
      <c r="C30" s="113">
        <v>0</v>
      </c>
    </row>
    <row r="31" spans="1:3" s="76" customFormat="1">
      <c r="A31" s="122">
        <v>25</v>
      </c>
      <c r="B31" s="111" t="s">
        <v>224</v>
      </c>
      <c r="C31" s="124">
        <v>0</v>
      </c>
    </row>
    <row r="32" spans="1:3" s="76" customFormat="1">
      <c r="A32" s="122">
        <v>26</v>
      </c>
      <c r="B32" s="125" t="s">
        <v>305</v>
      </c>
      <c r="C32" s="115"/>
    </row>
    <row r="33" spans="1:3" s="76" customFormat="1">
      <c r="A33" s="122">
        <v>27</v>
      </c>
      <c r="B33" s="125" t="s">
        <v>223</v>
      </c>
      <c r="C33" s="115"/>
    </row>
    <row r="34" spans="1:3" s="76" customFormat="1">
      <c r="A34" s="122">
        <v>28</v>
      </c>
      <c r="B34" s="111" t="s">
        <v>222</v>
      </c>
      <c r="C34" s="115"/>
    </row>
    <row r="35" spans="1:3" s="76" customFormat="1">
      <c r="A35" s="122">
        <v>29</v>
      </c>
      <c r="B35" s="121" t="s">
        <v>221</v>
      </c>
      <c r="C35" s="113">
        <v>0</v>
      </c>
    </row>
    <row r="36" spans="1:3" s="76" customFormat="1">
      <c r="A36" s="122">
        <v>30</v>
      </c>
      <c r="B36" s="116" t="s">
        <v>220</v>
      </c>
      <c r="C36" s="115"/>
    </row>
    <row r="37" spans="1:3" s="76" customFormat="1">
      <c r="A37" s="122">
        <v>31</v>
      </c>
      <c r="B37" s="117" t="s">
        <v>219</v>
      </c>
      <c r="C37" s="115"/>
    </row>
    <row r="38" spans="1:3" s="76" customFormat="1" ht="25.5">
      <c r="A38" s="122">
        <v>32</v>
      </c>
      <c r="B38" s="116" t="s">
        <v>218</v>
      </c>
      <c r="C38" s="115"/>
    </row>
    <row r="39" spans="1:3" s="76" customFormat="1" ht="25.5">
      <c r="A39" s="122">
        <v>33</v>
      </c>
      <c r="B39" s="116" t="s">
        <v>207</v>
      </c>
      <c r="C39" s="115"/>
    </row>
    <row r="40" spans="1:3" s="76" customFormat="1">
      <c r="A40" s="122">
        <v>34</v>
      </c>
      <c r="B40" s="120" t="s">
        <v>217</v>
      </c>
      <c r="C40" s="115"/>
    </row>
    <row r="41" spans="1:3" s="76" customFormat="1">
      <c r="A41" s="122">
        <v>35</v>
      </c>
      <c r="B41" s="121" t="s">
        <v>216</v>
      </c>
      <c r="C41" s="113">
        <v>0</v>
      </c>
    </row>
    <row r="42" spans="1:3" s="76" customFormat="1">
      <c r="A42" s="122"/>
      <c r="B42" s="123"/>
      <c r="C42" s="115"/>
    </row>
    <row r="43" spans="1:3" s="76" customFormat="1">
      <c r="A43" s="122">
        <v>36</v>
      </c>
      <c r="B43" s="126" t="s">
        <v>215</v>
      </c>
      <c r="C43" s="113">
        <v>29981496.282776102</v>
      </c>
    </row>
    <row r="44" spans="1:3" s="76" customFormat="1">
      <c r="A44" s="122">
        <v>37</v>
      </c>
      <c r="B44" s="111" t="s">
        <v>214</v>
      </c>
      <c r="C44" s="115">
        <v>14480480</v>
      </c>
    </row>
    <row r="45" spans="1:3" s="76" customFormat="1">
      <c r="A45" s="122">
        <v>38</v>
      </c>
      <c r="B45" s="111" t="s">
        <v>213</v>
      </c>
      <c r="C45" s="115">
        <v>0</v>
      </c>
    </row>
    <row r="46" spans="1:3" s="76" customFormat="1">
      <c r="A46" s="122">
        <v>39</v>
      </c>
      <c r="B46" s="111" t="s">
        <v>212</v>
      </c>
      <c r="C46" s="115">
        <v>15501016.282776101</v>
      </c>
    </row>
    <row r="47" spans="1:3" s="76" customFormat="1">
      <c r="A47" s="122">
        <v>40</v>
      </c>
      <c r="B47" s="126" t="s">
        <v>211</v>
      </c>
      <c r="C47" s="113">
        <v>0</v>
      </c>
    </row>
    <row r="48" spans="1:3" s="76" customFormat="1">
      <c r="A48" s="122">
        <v>41</v>
      </c>
      <c r="B48" s="116" t="s">
        <v>210</v>
      </c>
      <c r="C48" s="115"/>
    </row>
    <row r="49" spans="1:3" s="76" customFormat="1">
      <c r="A49" s="122">
        <v>42</v>
      </c>
      <c r="B49" s="117" t="s">
        <v>209</v>
      </c>
      <c r="C49" s="115"/>
    </row>
    <row r="50" spans="1:3" s="76" customFormat="1">
      <c r="A50" s="122">
        <v>43</v>
      </c>
      <c r="B50" s="116" t="s">
        <v>208</v>
      </c>
      <c r="C50" s="115"/>
    </row>
    <row r="51" spans="1:3" s="76" customFormat="1" ht="25.5">
      <c r="A51" s="122">
        <v>44</v>
      </c>
      <c r="B51" s="116" t="s">
        <v>207</v>
      </c>
      <c r="C51" s="115"/>
    </row>
    <row r="52" spans="1:3" s="76" customFormat="1" ht="13.5" thickBot="1">
      <c r="A52" s="127">
        <v>45</v>
      </c>
      <c r="B52" s="128" t="s">
        <v>206</v>
      </c>
      <c r="C52" s="129">
        <v>29981496.282776102</v>
      </c>
    </row>
    <row r="55" spans="1:3">
      <c r="B55" s="4" t="s">
        <v>7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  <pageSetup scale="57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2"/>
  <sheetViews>
    <sheetView zoomScaleNormal="100" workbookViewId="0">
      <selection activeCell="J18" sqref="J18"/>
    </sheetView>
  </sheetViews>
  <sheetFormatPr defaultColWidth="9.140625" defaultRowHeight="12.75"/>
  <cols>
    <col min="1" max="1" width="9.42578125" style="295" bestFit="1" customWidth="1"/>
    <col min="2" max="2" width="59" style="295" customWidth="1"/>
    <col min="3" max="3" width="16.7109375" style="295" bestFit="1" customWidth="1"/>
    <col min="4" max="4" width="14.28515625" style="488" bestFit="1" customWidth="1"/>
    <col min="5" max="8" width="9.140625" style="295"/>
    <col min="9" max="10" width="9.140625" style="484"/>
    <col min="11" max="16384" width="9.140625" style="295"/>
  </cols>
  <sheetData>
    <row r="1" spans="1:10" ht="15">
      <c r="A1" s="350" t="s">
        <v>30</v>
      </c>
      <c r="B1" s="351" t="str">
        <f>'Info '!C2</f>
        <v>JSC "BasisBank"</v>
      </c>
    </row>
    <row r="2" spans="1:10" s="262" customFormat="1" ht="15.75" customHeight="1">
      <c r="A2" s="262" t="s">
        <v>31</v>
      </c>
      <c r="B2" s="570">
        <v>43738</v>
      </c>
      <c r="D2" s="489"/>
      <c r="I2" s="485"/>
      <c r="J2" s="485"/>
    </row>
    <row r="3" spans="1:10" s="262" customFormat="1" ht="15.75" customHeight="1">
      <c r="D3" s="489"/>
      <c r="I3" s="485"/>
      <c r="J3" s="485"/>
    </row>
    <row r="4" spans="1:10" ht="13.5" thickBot="1">
      <c r="A4" s="316" t="s">
        <v>408</v>
      </c>
      <c r="B4" s="357" t="s">
        <v>409</v>
      </c>
    </row>
    <row r="5" spans="1:10" s="358" customFormat="1" ht="12.75" customHeight="1">
      <c r="A5" s="421"/>
      <c r="B5" s="422" t="s">
        <v>412</v>
      </c>
      <c r="C5" s="352" t="s">
        <v>410</v>
      </c>
      <c r="D5" s="490" t="s">
        <v>411</v>
      </c>
      <c r="I5" s="486"/>
      <c r="J5" s="486"/>
    </row>
    <row r="6" spans="1:10" s="359" customFormat="1">
      <c r="A6" s="353">
        <v>1</v>
      </c>
      <c r="B6" s="417" t="s">
        <v>413</v>
      </c>
      <c r="C6" s="417"/>
      <c r="D6" s="491"/>
      <c r="I6" s="487"/>
      <c r="J6" s="487"/>
    </row>
    <row r="7" spans="1:10" s="359" customFormat="1">
      <c r="A7" s="354" t="s">
        <v>399</v>
      </c>
      <c r="B7" s="418" t="s">
        <v>414</v>
      </c>
      <c r="C7" s="410">
        <v>4.4999999999999998E-2</v>
      </c>
      <c r="D7" s="492">
        <f>C7*'5. RWA '!$C$13</f>
        <v>60508715.963353232</v>
      </c>
      <c r="I7" s="487"/>
      <c r="J7" s="487"/>
    </row>
    <row r="8" spans="1:10" s="359" customFormat="1">
      <c r="A8" s="354" t="s">
        <v>400</v>
      </c>
      <c r="B8" s="418" t="s">
        <v>415</v>
      </c>
      <c r="C8" s="411">
        <v>0.06</v>
      </c>
      <c r="D8" s="492">
        <f>C8*'5. RWA '!$C$13</f>
        <v>80678287.951137647</v>
      </c>
      <c r="I8" s="487"/>
      <c r="J8" s="487"/>
    </row>
    <row r="9" spans="1:10" s="359" customFormat="1">
      <c r="A9" s="354" t="s">
        <v>401</v>
      </c>
      <c r="B9" s="418" t="s">
        <v>416</v>
      </c>
      <c r="C9" s="411">
        <v>0.08</v>
      </c>
      <c r="D9" s="492">
        <f>C9*'5. RWA '!$C$13</f>
        <v>107571050.60151686</v>
      </c>
      <c r="I9" s="487"/>
      <c r="J9" s="487"/>
    </row>
    <row r="10" spans="1:10" s="359" customFormat="1">
      <c r="A10" s="353" t="s">
        <v>402</v>
      </c>
      <c r="B10" s="417" t="s">
        <v>417</v>
      </c>
      <c r="C10" s="412"/>
      <c r="D10" s="491"/>
      <c r="I10" s="487"/>
      <c r="J10" s="487"/>
    </row>
    <row r="11" spans="1:10" s="360" customFormat="1">
      <c r="A11" s="355" t="s">
        <v>403</v>
      </c>
      <c r="B11" s="409" t="s">
        <v>418</v>
      </c>
      <c r="C11" s="413">
        <v>2.5000000000000001E-2</v>
      </c>
      <c r="D11" s="492">
        <f>C11*'5. RWA '!$C$13</f>
        <v>33615953.312974021</v>
      </c>
      <c r="I11" s="487"/>
      <c r="J11" s="487"/>
    </row>
    <row r="12" spans="1:10" s="360" customFormat="1">
      <c r="A12" s="355" t="s">
        <v>404</v>
      </c>
      <c r="B12" s="409" t="s">
        <v>419</v>
      </c>
      <c r="C12" s="413">
        <v>0</v>
      </c>
      <c r="D12" s="492">
        <f>C12*'5. RWA '!$C$13</f>
        <v>0</v>
      </c>
      <c r="I12" s="487"/>
      <c r="J12" s="487"/>
    </row>
    <row r="13" spans="1:10" s="360" customFormat="1">
      <c r="A13" s="355" t="s">
        <v>405</v>
      </c>
      <c r="B13" s="409" t="s">
        <v>420</v>
      </c>
      <c r="C13" s="413">
        <v>0</v>
      </c>
      <c r="D13" s="492">
        <f>C13*'5. RWA '!$C$13</f>
        <v>0</v>
      </c>
      <c r="I13" s="487"/>
      <c r="J13" s="487"/>
    </row>
    <row r="14" spans="1:10" s="360" customFormat="1">
      <c r="A14" s="353" t="s">
        <v>406</v>
      </c>
      <c r="B14" s="417" t="s">
        <v>482</v>
      </c>
      <c r="C14" s="414"/>
      <c r="D14" s="491"/>
      <c r="I14" s="487"/>
      <c r="J14" s="487"/>
    </row>
    <row r="15" spans="1:10" s="360" customFormat="1">
      <c r="A15" s="355">
        <v>3.1</v>
      </c>
      <c r="B15" s="409" t="s">
        <v>425</v>
      </c>
      <c r="C15" s="413">
        <v>1.6373451106135806E-2</v>
      </c>
      <c r="D15" s="492">
        <f>C15*'5. RWA '!$C$13</f>
        <v>22016366.718244962</v>
      </c>
      <c r="I15" s="487"/>
      <c r="J15" s="487"/>
    </row>
    <row r="16" spans="1:10" s="360" customFormat="1">
      <c r="A16" s="355">
        <v>3.2</v>
      </c>
      <c r="B16" s="409" t="s">
        <v>426</v>
      </c>
      <c r="C16" s="413">
        <v>2.1896499145898585E-2</v>
      </c>
      <c r="D16" s="492">
        <f>C16*'5. RWA '!$C$13</f>
        <v>29442867.720244091</v>
      </c>
      <c r="I16" s="487"/>
      <c r="J16" s="487"/>
    </row>
    <row r="17" spans="1:10" s="359" customFormat="1">
      <c r="A17" s="355">
        <v>3.3</v>
      </c>
      <c r="B17" s="409" t="s">
        <v>427</v>
      </c>
      <c r="C17" s="413">
        <v>5.5666917112543755E-2</v>
      </c>
      <c r="D17" s="492">
        <f>C17*'5. RWA '!$C$13</f>
        <v>74851859.469298616</v>
      </c>
      <c r="I17" s="487"/>
      <c r="J17" s="487"/>
    </row>
    <row r="18" spans="1:10" s="358" customFormat="1" ht="12.75" customHeight="1">
      <c r="A18" s="419"/>
      <c r="B18" s="420" t="s">
        <v>481</v>
      </c>
      <c r="C18" s="415" t="s">
        <v>410</v>
      </c>
      <c r="D18" s="493" t="s">
        <v>411</v>
      </c>
      <c r="I18" s="487"/>
      <c r="J18" s="487"/>
    </row>
    <row r="19" spans="1:10" s="359" customFormat="1">
      <c r="A19" s="356">
        <v>4</v>
      </c>
      <c r="B19" s="409" t="s">
        <v>421</v>
      </c>
      <c r="C19" s="413">
        <f>C7+C11+C12+C13+C15</f>
        <v>8.6373451106135812E-2</v>
      </c>
      <c r="D19" s="492">
        <f>C19*'5. RWA '!$C$13</f>
        <v>116141035.99457222</v>
      </c>
      <c r="I19" s="487"/>
      <c r="J19" s="487"/>
    </row>
    <row r="20" spans="1:10" s="359" customFormat="1">
      <c r="A20" s="356">
        <v>5</v>
      </c>
      <c r="B20" s="409" t="s">
        <v>138</v>
      </c>
      <c r="C20" s="413">
        <f>C8+C11+C12+C13+C16</f>
        <v>0.10689649914589858</v>
      </c>
      <c r="D20" s="492">
        <f>C20*'5. RWA '!$C$13</f>
        <v>143737108.98435575</v>
      </c>
      <c r="I20" s="487"/>
      <c r="J20" s="487"/>
    </row>
    <row r="21" spans="1:10" s="359" customFormat="1" ht="13.5" thickBot="1">
      <c r="A21" s="361" t="s">
        <v>407</v>
      </c>
      <c r="B21" s="362" t="s">
        <v>422</v>
      </c>
      <c r="C21" s="416">
        <f>C9+C11+C12+C13+C17</f>
        <v>0.16066691711254377</v>
      </c>
      <c r="D21" s="494">
        <f>C21*'5. RWA '!$C$13</f>
        <v>216038863.38378951</v>
      </c>
      <c r="I21" s="487"/>
      <c r="J21" s="487"/>
    </row>
    <row r="22" spans="1:10">
      <c r="F22" s="316"/>
    </row>
  </sheetData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scale="8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view="pageBreakPreview" zoomScale="60" zoomScaleNormal="100" workbookViewId="0">
      <pane xSplit="1" ySplit="5" topLeftCell="B15" activePane="bottomRight" state="frozen"/>
      <selection activeCell="B47" sqref="B47"/>
      <selection pane="topRight" activeCell="B47" sqref="B47"/>
      <selection pane="bottomLeft" activeCell="B47" sqref="B47"/>
      <selection pane="bottomRight" activeCell="G60" sqref="G60"/>
    </sheetView>
  </sheetViews>
  <sheetFormatPr defaultColWidth="9.140625" defaultRowHeight="14.25"/>
  <cols>
    <col min="1" max="1" width="10.7109375" style="4" customWidth="1"/>
    <col min="2" max="2" width="54.28515625" style="4" customWidth="1"/>
    <col min="3" max="3" width="40.140625" style="4" customWidth="1"/>
    <col min="4" max="4" width="26.7109375" style="4" customWidth="1"/>
    <col min="5" max="5" width="9.42578125" style="5" customWidth="1"/>
    <col min="6" max="16384" width="9.140625" style="5"/>
  </cols>
  <sheetData>
    <row r="1" spans="1:6">
      <c r="A1" s="2" t="s">
        <v>30</v>
      </c>
      <c r="B1" s="3" t="str">
        <f>'Info '!C2</f>
        <v>JSC "BasisBank"</v>
      </c>
      <c r="E1" s="4"/>
      <c r="F1" s="4"/>
    </row>
    <row r="2" spans="1:6" s="89" customFormat="1" ht="15.75" customHeight="1">
      <c r="A2" s="2" t="s">
        <v>31</v>
      </c>
      <c r="B2" s="570">
        <v>43738</v>
      </c>
    </row>
    <row r="3" spans="1:6" s="89" customFormat="1" ht="15.75" customHeight="1">
      <c r="A3" s="130"/>
    </row>
    <row r="4" spans="1:6" s="89" customFormat="1" ht="15.75" customHeight="1" thickBot="1">
      <c r="A4" s="89" t="s">
        <v>86</v>
      </c>
      <c r="B4" s="254" t="s">
        <v>289</v>
      </c>
      <c r="D4" s="48" t="s">
        <v>73</v>
      </c>
    </row>
    <row r="5" spans="1:6" ht="38.25" customHeight="1">
      <c r="A5" s="131" t="s">
        <v>6</v>
      </c>
      <c r="B5" s="284" t="s">
        <v>343</v>
      </c>
      <c r="C5" s="132" t="s">
        <v>91</v>
      </c>
      <c r="D5" s="133" t="s">
        <v>92</v>
      </c>
    </row>
    <row r="6" spans="1:6">
      <c r="A6" s="95">
        <v>1</v>
      </c>
      <c r="B6" s="134" t="s">
        <v>35</v>
      </c>
      <c r="C6" s="135">
        <v>42043935.5427</v>
      </c>
      <c r="D6" s="136"/>
      <c r="E6" s="137"/>
    </row>
    <row r="7" spans="1:6">
      <c r="A7" s="95">
        <v>2</v>
      </c>
      <c r="B7" s="138" t="s">
        <v>36</v>
      </c>
      <c r="C7" s="139">
        <v>260532153.54800001</v>
      </c>
      <c r="D7" s="140"/>
      <c r="E7" s="137"/>
    </row>
    <row r="8" spans="1:6">
      <c r="A8" s="95">
        <v>3</v>
      </c>
      <c r="B8" s="138" t="s">
        <v>37</v>
      </c>
      <c r="C8" s="139">
        <v>95696159.665899992</v>
      </c>
      <c r="D8" s="140"/>
      <c r="E8" s="137"/>
    </row>
    <row r="9" spans="1:6">
      <c r="A9" s="95">
        <v>4</v>
      </c>
      <c r="B9" s="138" t="s">
        <v>38</v>
      </c>
      <c r="C9" s="139">
        <v>0</v>
      </c>
      <c r="D9" s="140"/>
      <c r="E9" s="137"/>
    </row>
    <row r="10" spans="1:6">
      <c r="A10" s="95">
        <v>5</v>
      </c>
      <c r="B10" s="138" t="s">
        <v>39</v>
      </c>
      <c r="C10" s="139">
        <v>182894704.97999999</v>
      </c>
      <c r="D10" s="140"/>
      <c r="E10" s="137"/>
    </row>
    <row r="11" spans="1:6">
      <c r="A11" s="95">
        <v>6.1</v>
      </c>
      <c r="B11" s="255" t="s">
        <v>40</v>
      </c>
      <c r="C11" s="141">
        <v>943045280.36000013</v>
      </c>
      <c r="D11" s="495"/>
      <c r="E11" s="142"/>
    </row>
    <row r="12" spans="1:6">
      <c r="A12" s="95">
        <v>6.2</v>
      </c>
      <c r="B12" s="256" t="s">
        <v>41</v>
      </c>
      <c r="C12" s="141">
        <v>-41168985.145999998</v>
      </c>
      <c r="D12" s="495"/>
      <c r="E12" s="142"/>
    </row>
    <row r="13" spans="1:6">
      <c r="A13" s="95"/>
      <c r="B13" s="256"/>
      <c r="C13" s="141">
        <v>15022044.372511156</v>
      </c>
      <c r="D13" s="495"/>
      <c r="E13" s="142"/>
    </row>
    <row r="14" spans="1:6">
      <c r="A14" s="95"/>
      <c r="B14" s="256"/>
      <c r="C14" s="141">
        <v>15501016.282776101</v>
      </c>
      <c r="D14" s="495" t="s">
        <v>484</v>
      </c>
      <c r="E14" s="142"/>
    </row>
    <row r="15" spans="1:6">
      <c r="A15" s="95">
        <v>6</v>
      </c>
      <c r="B15" s="138" t="s">
        <v>42</v>
      </c>
      <c r="C15" s="143">
        <v>901876295.21400011</v>
      </c>
      <c r="D15" s="495"/>
      <c r="E15" s="137"/>
    </row>
    <row r="16" spans="1:6">
      <c r="A16" s="95">
        <v>7</v>
      </c>
      <c r="B16" s="138" t="s">
        <v>43</v>
      </c>
      <c r="C16" s="139">
        <v>7080868.1996999998</v>
      </c>
      <c r="D16" s="496"/>
      <c r="E16" s="137"/>
    </row>
    <row r="17" spans="1:5">
      <c r="A17" s="95">
        <v>8</v>
      </c>
      <c r="B17" s="282" t="s">
        <v>202</v>
      </c>
      <c r="C17" s="139">
        <v>12735419.425000001</v>
      </c>
      <c r="D17" s="496"/>
      <c r="E17" s="137"/>
    </row>
    <row r="18" spans="1:5">
      <c r="A18" s="95">
        <v>9</v>
      </c>
      <c r="B18" s="138" t="s">
        <v>44</v>
      </c>
      <c r="C18" s="139">
        <v>9362704.2200000007</v>
      </c>
      <c r="D18" s="496"/>
      <c r="E18" s="137"/>
    </row>
    <row r="19" spans="1:5">
      <c r="A19" s="95">
        <v>10</v>
      </c>
      <c r="B19" s="138" t="s">
        <v>45</v>
      </c>
      <c r="C19" s="139">
        <v>32486735.370000001</v>
      </c>
      <c r="D19" s="496"/>
      <c r="E19" s="137"/>
    </row>
    <row r="20" spans="1:5">
      <c r="A20" s="95">
        <v>10.1</v>
      </c>
      <c r="B20" s="144" t="s">
        <v>89</v>
      </c>
      <c r="C20" s="139">
        <v>1776288.63</v>
      </c>
      <c r="D20" s="497" t="s">
        <v>485</v>
      </c>
      <c r="E20" s="137"/>
    </row>
    <row r="21" spans="1:5">
      <c r="A21" s="95">
        <v>11</v>
      </c>
      <c r="B21" s="145" t="s">
        <v>46</v>
      </c>
      <c r="C21" s="146">
        <v>9807422.8104999997</v>
      </c>
      <c r="D21" s="147"/>
      <c r="E21" s="137"/>
    </row>
    <row r="22" spans="1:5" ht="15">
      <c r="A22" s="95">
        <v>12</v>
      </c>
      <c r="B22" s="148" t="s">
        <v>47</v>
      </c>
      <c r="C22" s="149">
        <f>SUM(C6:C10,C15:C18,C19,C21)</f>
        <v>1554516398.9758</v>
      </c>
      <c r="D22" s="150"/>
      <c r="E22" s="151"/>
    </row>
    <row r="23" spans="1:5">
      <c r="A23" s="95">
        <v>13</v>
      </c>
      <c r="B23" s="138" t="s">
        <v>49</v>
      </c>
      <c r="C23" s="152">
        <v>39686944.460000001</v>
      </c>
      <c r="D23" s="153"/>
      <c r="E23" s="137"/>
    </row>
    <row r="24" spans="1:5">
      <c r="A24" s="95">
        <v>14</v>
      </c>
      <c r="B24" s="138" t="s">
        <v>50</v>
      </c>
      <c r="C24" s="139">
        <v>192224158.80470002</v>
      </c>
      <c r="D24" s="140"/>
      <c r="E24" s="137"/>
    </row>
    <row r="25" spans="1:5">
      <c r="A25" s="95">
        <v>15</v>
      </c>
      <c r="B25" s="138" t="s">
        <v>51</v>
      </c>
      <c r="C25" s="139">
        <v>157583699.51660001</v>
      </c>
      <c r="D25" s="140"/>
      <c r="E25" s="137"/>
    </row>
    <row r="26" spans="1:5">
      <c r="A26" s="95">
        <v>16</v>
      </c>
      <c r="B26" s="138" t="s">
        <v>52</v>
      </c>
      <c r="C26" s="139">
        <v>425736495.02969998</v>
      </c>
      <c r="D26" s="140"/>
      <c r="E26" s="137"/>
    </row>
    <row r="27" spans="1:5">
      <c r="A27" s="95">
        <v>17</v>
      </c>
      <c r="B27" s="138" t="s">
        <v>53</v>
      </c>
      <c r="C27" s="139">
        <v>0</v>
      </c>
      <c r="D27" s="140"/>
      <c r="E27" s="137"/>
    </row>
    <row r="28" spans="1:5">
      <c r="A28" s="95">
        <v>18</v>
      </c>
      <c r="B28" s="138" t="s">
        <v>54</v>
      </c>
      <c r="C28" s="139">
        <v>463775724.23530006</v>
      </c>
      <c r="D28" s="140"/>
      <c r="E28" s="137"/>
    </row>
    <row r="29" spans="1:5">
      <c r="A29" s="95">
        <v>19</v>
      </c>
      <c r="B29" s="138" t="s">
        <v>55</v>
      </c>
      <c r="C29" s="139">
        <v>11853163.046100002</v>
      </c>
      <c r="D29" s="140"/>
      <c r="E29" s="137"/>
    </row>
    <row r="30" spans="1:5">
      <c r="A30" s="95">
        <v>20</v>
      </c>
      <c r="B30" s="138" t="s">
        <v>56</v>
      </c>
      <c r="C30" s="139">
        <v>18995237.876600001</v>
      </c>
      <c r="D30" s="140"/>
      <c r="E30" s="137"/>
    </row>
    <row r="31" spans="1:5">
      <c r="A31" s="95">
        <v>21</v>
      </c>
      <c r="B31" s="145" t="s">
        <v>57</v>
      </c>
      <c r="C31" s="146">
        <v>14480480</v>
      </c>
      <c r="D31" s="147"/>
      <c r="E31" s="137"/>
    </row>
    <row r="32" spans="1:5">
      <c r="A32" s="95">
        <v>21.1</v>
      </c>
      <c r="B32" s="154" t="s">
        <v>90</v>
      </c>
      <c r="C32" s="155">
        <v>14480480</v>
      </c>
      <c r="D32" s="156" t="s">
        <v>486</v>
      </c>
      <c r="E32" s="137"/>
    </row>
    <row r="33" spans="1:5" ht="15">
      <c r="A33" s="95">
        <v>22</v>
      </c>
      <c r="B33" s="148" t="s">
        <v>58</v>
      </c>
      <c r="C33" s="149">
        <f>SUM(C23:C31)</f>
        <v>1324335902.9690001</v>
      </c>
      <c r="D33" s="150"/>
      <c r="E33" s="151"/>
    </row>
    <row r="34" spans="1:5">
      <c r="A34" s="95">
        <v>23</v>
      </c>
      <c r="B34" s="145" t="s">
        <v>60</v>
      </c>
      <c r="C34" s="139">
        <v>16181147</v>
      </c>
      <c r="D34" s="140" t="s">
        <v>487</v>
      </c>
      <c r="E34" s="137"/>
    </row>
    <row r="35" spans="1:5">
      <c r="A35" s="95">
        <v>24</v>
      </c>
      <c r="B35" s="145" t="s">
        <v>61</v>
      </c>
      <c r="C35" s="139">
        <v>0</v>
      </c>
      <c r="D35" s="140"/>
      <c r="E35" s="137"/>
    </row>
    <row r="36" spans="1:5">
      <c r="A36" s="95">
        <v>25</v>
      </c>
      <c r="B36" s="145" t="s">
        <v>62</v>
      </c>
      <c r="C36" s="139">
        <v>0</v>
      </c>
      <c r="D36" s="140"/>
      <c r="E36" s="137"/>
    </row>
    <row r="37" spans="1:5">
      <c r="A37" s="95">
        <v>26</v>
      </c>
      <c r="B37" s="145" t="s">
        <v>63</v>
      </c>
      <c r="C37" s="139">
        <v>76412652.799999997</v>
      </c>
      <c r="D37" s="140" t="s">
        <v>488</v>
      </c>
      <c r="E37" s="137"/>
    </row>
    <row r="38" spans="1:5">
      <c r="A38" s="95">
        <v>27</v>
      </c>
      <c r="B38" s="145" t="s">
        <v>64</v>
      </c>
      <c r="C38" s="139">
        <v>113629627.99000001</v>
      </c>
      <c r="D38" s="140" t="s">
        <v>489</v>
      </c>
      <c r="E38" s="137"/>
    </row>
    <row r="39" spans="1:5">
      <c r="A39" s="95">
        <v>28</v>
      </c>
      <c r="B39" s="145" t="s">
        <v>65</v>
      </c>
      <c r="C39" s="139">
        <v>14303833.051300004</v>
      </c>
      <c r="D39" s="140" t="s">
        <v>490</v>
      </c>
      <c r="E39" s="137"/>
    </row>
    <row r="40" spans="1:5">
      <c r="A40" s="95">
        <v>29</v>
      </c>
      <c r="B40" s="145" t="s">
        <v>66</v>
      </c>
      <c r="C40" s="139">
        <v>9653235.25</v>
      </c>
      <c r="D40" s="140" t="s">
        <v>491</v>
      </c>
      <c r="E40" s="137"/>
    </row>
    <row r="41" spans="1:5" ht="15.75" thickBot="1">
      <c r="A41" s="157">
        <v>30</v>
      </c>
      <c r="B41" s="158" t="s">
        <v>270</v>
      </c>
      <c r="C41" s="159">
        <f>SUM(C34:C40)</f>
        <v>230180496.09130001</v>
      </c>
      <c r="D41" s="160"/>
      <c r="E41" s="151"/>
    </row>
  </sheetData>
  <pageMargins left="0.7" right="0.7" top="0.75" bottom="0.75" header="0.3" footer="0.3"/>
  <pageSetup paperSize="9" scale="67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="70" zoomScaleNormal="7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G41" sqref="G41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3.42578125" style="4" bestFit="1" customWidth="1"/>
    <col min="4" max="4" width="16.5703125" style="4" bestFit="1" customWidth="1"/>
    <col min="5" max="5" width="13.140625" style="4" bestFit="1" customWidth="1"/>
    <col min="6" max="6" width="16.5703125" style="4" bestFit="1" customWidth="1"/>
    <col min="7" max="7" width="13.140625" style="4" bestFit="1" customWidth="1"/>
    <col min="8" max="8" width="13.42578125" style="4" bestFit="1" customWidth="1"/>
    <col min="9" max="9" width="13.140625" style="4" bestFit="1" customWidth="1"/>
    <col min="10" max="10" width="13.42578125" style="4" bestFit="1" customWidth="1"/>
    <col min="11" max="11" width="13.140625" style="4" bestFit="1" customWidth="1"/>
    <col min="12" max="12" width="13.140625" style="46" bestFit="1" customWidth="1"/>
    <col min="13" max="13" width="13.7109375" style="46" bestFit="1" customWidth="1"/>
    <col min="14" max="16" width="13.140625" style="46" bestFit="1" customWidth="1"/>
    <col min="17" max="17" width="14.7109375" style="46" customWidth="1"/>
    <col min="18" max="18" width="13.140625" style="46" bestFit="1" customWidth="1"/>
    <col min="19" max="19" width="34.85546875" style="46" customWidth="1"/>
    <col min="20" max="16384" width="9.140625" style="46"/>
  </cols>
  <sheetData>
    <row r="1" spans="1:19">
      <c r="A1" s="2" t="s">
        <v>30</v>
      </c>
      <c r="B1" s="4" t="str">
        <f>'Info '!C2</f>
        <v>JSC "BasisBank"</v>
      </c>
    </row>
    <row r="2" spans="1:19">
      <c r="A2" s="2" t="s">
        <v>31</v>
      </c>
      <c r="B2" s="570">
        <v>43738</v>
      </c>
    </row>
    <row r="4" spans="1:19" ht="26.25" thickBot="1">
      <c r="A4" s="4" t="s">
        <v>252</v>
      </c>
      <c r="B4" s="302" t="s">
        <v>378</v>
      </c>
    </row>
    <row r="5" spans="1:19" s="292" customFormat="1">
      <c r="A5" s="287"/>
      <c r="B5" s="288"/>
      <c r="C5" s="289" t="s">
        <v>0</v>
      </c>
      <c r="D5" s="289" t="s">
        <v>1</v>
      </c>
      <c r="E5" s="289" t="s">
        <v>2</v>
      </c>
      <c r="F5" s="289" t="s">
        <v>3</v>
      </c>
      <c r="G5" s="289" t="s">
        <v>4</v>
      </c>
      <c r="H5" s="289" t="s">
        <v>5</v>
      </c>
      <c r="I5" s="289" t="s">
        <v>8</v>
      </c>
      <c r="J5" s="289" t="s">
        <v>9</v>
      </c>
      <c r="K5" s="289" t="s">
        <v>10</v>
      </c>
      <c r="L5" s="289" t="s">
        <v>11</v>
      </c>
      <c r="M5" s="289" t="s">
        <v>12</v>
      </c>
      <c r="N5" s="289" t="s">
        <v>13</v>
      </c>
      <c r="O5" s="289" t="s">
        <v>361</v>
      </c>
      <c r="P5" s="289" t="s">
        <v>362</v>
      </c>
      <c r="Q5" s="289" t="s">
        <v>363</v>
      </c>
      <c r="R5" s="290" t="s">
        <v>364</v>
      </c>
      <c r="S5" s="291" t="s">
        <v>365</v>
      </c>
    </row>
    <row r="6" spans="1:19" s="292" customFormat="1" ht="99" customHeight="1">
      <c r="A6" s="293"/>
      <c r="B6" s="545" t="s">
        <v>366</v>
      </c>
      <c r="C6" s="541">
        <v>0</v>
      </c>
      <c r="D6" s="542"/>
      <c r="E6" s="541">
        <v>0.2</v>
      </c>
      <c r="F6" s="542"/>
      <c r="G6" s="541">
        <v>0.35</v>
      </c>
      <c r="H6" s="542"/>
      <c r="I6" s="541">
        <v>0.5</v>
      </c>
      <c r="J6" s="542"/>
      <c r="K6" s="541">
        <v>0.75</v>
      </c>
      <c r="L6" s="542"/>
      <c r="M6" s="541">
        <v>1</v>
      </c>
      <c r="N6" s="542"/>
      <c r="O6" s="541">
        <v>1.5</v>
      </c>
      <c r="P6" s="542"/>
      <c r="Q6" s="541">
        <v>2.5</v>
      </c>
      <c r="R6" s="542"/>
      <c r="S6" s="543" t="s">
        <v>251</v>
      </c>
    </row>
    <row r="7" spans="1:19" s="292" customFormat="1" ht="30.75" customHeight="1">
      <c r="A7" s="293"/>
      <c r="B7" s="546"/>
      <c r="C7" s="283" t="s">
        <v>254</v>
      </c>
      <c r="D7" s="283" t="s">
        <v>253</v>
      </c>
      <c r="E7" s="283" t="s">
        <v>254</v>
      </c>
      <c r="F7" s="283" t="s">
        <v>253</v>
      </c>
      <c r="G7" s="283" t="s">
        <v>254</v>
      </c>
      <c r="H7" s="283" t="s">
        <v>253</v>
      </c>
      <c r="I7" s="283" t="s">
        <v>254</v>
      </c>
      <c r="J7" s="283" t="s">
        <v>253</v>
      </c>
      <c r="K7" s="283" t="s">
        <v>254</v>
      </c>
      <c r="L7" s="283" t="s">
        <v>253</v>
      </c>
      <c r="M7" s="283" t="s">
        <v>254</v>
      </c>
      <c r="N7" s="283" t="s">
        <v>253</v>
      </c>
      <c r="O7" s="283" t="s">
        <v>254</v>
      </c>
      <c r="P7" s="283" t="s">
        <v>253</v>
      </c>
      <c r="Q7" s="283" t="s">
        <v>254</v>
      </c>
      <c r="R7" s="283" t="s">
        <v>253</v>
      </c>
      <c r="S7" s="544"/>
    </row>
    <row r="8" spans="1:19" s="163" customFormat="1">
      <c r="A8" s="161">
        <v>1</v>
      </c>
      <c r="B8" s="1" t="s">
        <v>94</v>
      </c>
      <c r="C8" s="162">
        <v>195284662.56999999</v>
      </c>
      <c r="D8" s="162"/>
      <c r="E8" s="162">
        <v>0</v>
      </c>
      <c r="F8" s="162"/>
      <c r="G8" s="162">
        <v>0</v>
      </c>
      <c r="H8" s="162"/>
      <c r="I8" s="162">
        <v>0</v>
      </c>
      <c r="J8" s="162"/>
      <c r="K8" s="162">
        <v>0</v>
      </c>
      <c r="L8" s="162"/>
      <c r="M8" s="162">
        <v>240535571.33329999</v>
      </c>
      <c r="N8" s="162">
        <v>0</v>
      </c>
      <c r="O8" s="162">
        <v>0</v>
      </c>
      <c r="P8" s="162"/>
      <c r="Q8" s="162">
        <v>0</v>
      </c>
      <c r="R8" s="162"/>
      <c r="S8" s="303">
        <v>240535571.33329999</v>
      </c>
    </row>
    <row r="9" spans="1:19" s="163" customFormat="1">
      <c r="A9" s="161">
        <v>2</v>
      </c>
      <c r="B9" s="1" t="s">
        <v>95</v>
      </c>
      <c r="C9" s="162">
        <v>0</v>
      </c>
      <c r="D9" s="162"/>
      <c r="E9" s="162">
        <v>0</v>
      </c>
      <c r="F9" s="162"/>
      <c r="G9" s="162">
        <v>0</v>
      </c>
      <c r="H9" s="162"/>
      <c r="I9" s="162">
        <v>0</v>
      </c>
      <c r="J9" s="162"/>
      <c r="K9" s="162">
        <v>0</v>
      </c>
      <c r="L9" s="162"/>
      <c r="M9" s="162">
        <v>0</v>
      </c>
      <c r="N9" s="162">
        <v>0</v>
      </c>
      <c r="O9" s="162">
        <v>0</v>
      </c>
      <c r="P9" s="162"/>
      <c r="Q9" s="162">
        <v>0</v>
      </c>
      <c r="R9" s="162"/>
      <c r="S9" s="303">
        <v>0</v>
      </c>
    </row>
    <row r="10" spans="1:19" s="163" customFormat="1">
      <c r="A10" s="161">
        <v>3</v>
      </c>
      <c r="B10" s="1" t="s">
        <v>272</v>
      </c>
      <c r="C10" s="162">
        <v>0</v>
      </c>
      <c r="D10" s="162"/>
      <c r="E10" s="162">
        <v>0</v>
      </c>
      <c r="F10" s="162"/>
      <c r="G10" s="162">
        <v>0</v>
      </c>
      <c r="H10" s="162"/>
      <c r="I10" s="162">
        <v>0</v>
      </c>
      <c r="J10" s="162"/>
      <c r="K10" s="162">
        <v>0</v>
      </c>
      <c r="L10" s="162"/>
      <c r="M10" s="162">
        <v>0</v>
      </c>
      <c r="N10" s="162">
        <v>0</v>
      </c>
      <c r="O10" s="162">
        <v>0</v>
      </c>
      <c r="P10" s="162"/>
      <c r="Q10" s="162">
        <v>0</v>
      </c>
      <c r="R10" s="162"/>
      <c r="S10" s="303">
        <v>0</v>
      </c>
    </row>
    <row r="11" spans="1:19" s="163" customFormat="1">
      <c r="A11" s="161">
        <v>4</v>
      </c>
      <c r="B11" s="1" t="s">
        <v>96</v>
      </c>
      <c r="C11" s="162">
        <v>0</v>
      </c>
      <c r="D11" s="162"/>
      <c r="E11" s="162">
        <v>0</v>
      </c>
      <c r="F11" s="162"/>
      <c r="G11" s="162">
        <v>0</v>
      </c>
      <c r="H11" s="162"/>
      <c r="I11" s="162">
        <v>0</v>
      </c>
      <c r="J11" s="162"/>
      <c r="K11" s="162">
        <v>0</v>
      </c>
      <c r="L11" s="162"/>
      <c r="M11" s="162">
        <v>0</v>
      </c>
      <c r="N11" s="162">
        <v>0</v>
      </c>
      <c r="O11" s="162">
        <v>0</v>
      </c>
      <c r="P11" s="162"/>
      <c r="Q11" s="162">
        <v>0</v>
      </c>
      <c r="R11" s="162"/>
      <c r="S11" s="303">
        <v>0</v>
      </c>
    </row>
    <row r="12" spans="1:19" s="163" customFormat="1">
      <c r="A12" s="161">
        <v>5</v>
      </c>
      <c r="B12" s="1" t="s">
        <v>97</v>
      </c>
      <c r="C12" s="162">
        <v>0</v>
      </c>
      <c r="D12" s="162"/>
      <c r="E12" s="162">
        <v>0</v>
      </c>
      <c r="F12" s="162"/>
      <c r="G12" s="162">
        <v>0</v>
      </c>
      <c r="H12" s="162"/>
      <c r="I12" s="162">
        <v>0</v>
      </c>
      <c r="J12" s="162"/>
      <c r="K12" s="162">
        <v>0</v>
      </c>
      <c r="L12" s="162"/>
      <c r="M12" s="162">
        <v>0</v>
      </c>
      <c r="N12" s="162">
        <v>0</v>
      </c>
      <c r="O12" s="162">
        <v>0</v>
      </c>
      <c r="P12" s="162"/>
      <c r="Q12" s="162">
        <v>0</v>
      </c>
      <c r="R12" s="162"/>
      <c r="S12" s="303">
        <v>0</v>
      </c>
    </row>
    <row r="13" spans="1:19" s="163" customFormat="1">
      <c r="A13" s="161">
        <v>6</v>
      </c>
      <c r="B13" s="1" t="s">
        <v>98</v>
      </c>
      <c r="C13" s="162">
        <v>0</v>
      </c>
      <c r="D13" s="162"/>
      <c r="E13" s="162">
        <v>90125175.383599997</v>
      </c>
      <c r="F13" s="162"/>
      <c r="G13" s="162">
        <v>0</v>
      </c>
      <c r="H13" s="162"/>
      <c r="I13" s="162">
        <v>5326119.5593999997</v>
      </c>
      <c r="J13" s="162"/>
      <c r="K13" s="162">
        <v>0</v>
      </c>
      <c r="L13" s="162"/>
      <c r="M13" s="162">
        <v>313206.26250000001</v>
      </c>
      <c r="N13" s="162">
        <v>0</v>
      </c>
      <c r="O13" s="162">
        <v>0</v>
      </c>
      <c r="P13" s="162"/>
      <c r="Q13" s="162">
        <v>0</v>
      </c>
      <c r="R13" s="162"/>
      <c r="S13" s="303">
        <v>21001301.118919998</v>
      </c>
    </row>
    <row r="14" spans="1:19" s="163" customFormat="1">
      <c r="A14" s="161">
        <v>7</v>
      </c>
      <c r="B14" s="1" t="s">
        <v>99</v>
      </c>
      <c r="C14" s="162">
        <v>0</v>
      </c>
      <c r="D14" s="162"/>
      <c r="E14" s="162">
        <v>0</v>
      </c>
      <c r="F14" s="162"/>
      <c r="G14" s="162">
        <v>0</v>
      </c>
      <c r="H14" s="162"/>
      <c r="I14" s="162">
        <v>0</v>
      </c>
      <c r="J14" s="162"/>
      <c r="K14" s="162">
        <v>0</v>
      </c>
      <c r="L14" s="162"/>
      <c r="M14" s="162">
        <v>602362355.1558975</v>
      </c>
      <c r="N14" s="162">
        <v>94529576.989819989</v>
      </c>
      <c r="O14" s="162">
        <v>0</v>
      </c>
      <c r="P14" s="162"/>
      <c r="Q14" s="162">
        <v>0</v>
      </c>
      <c r="R14" s="162"/>
      <c r="S14" s="303">
        <v>696891932.1457175</v>
      </c>
    </row>
    <row r="15" spans="1:19" s="163" customFormat="1">
      <c r="A15" s="161">
        <v>8</v>
      </c>
      <c r="B15" s="1" t="s">
        <v>100</v>
      </c>
      <c r="C15" s="162">
        <v>0</v>
      </c>
      <c r="D15" s="162"/>
      <c r="E15" s="162">
        <v>0</v>
      </c>
      <c r="F15" s="162"/>
      <c r="G15" s="162">
        <v>0</v>
      </c>
      <c r="H15" s="162"/>
      <c r="I15" s="162">
        <v>0</v>
      </c>
      <c r="J15" s="162"/>
      <c r="K15" s="162">
        <v>119264139.2739142</v>
      </c>
      <c r="L15" s="162"/>
      <c r="M15" s="162">
        <v>0</v>
      </c>
      <c r="N15" s="162">
        <v>1310795.5746000006</v>
      </c>
      <c r="O15" s="162">
        <v>0</v>
      </c>
      <c r="P15" s="162"/>
      <c r="Q15" s="162">
        <v>0</v>
      </c>
      <c r="R15" s="162"/>
      <c r="S15" s="303">
        <v>90758900.030035645</v>
      </c>
    </row>
    <row r="16" spans="1:19" s="163" customFormat="1">
      <c r="A16" s="161">
        <v>9</v>
      </c>
      <c r="B16" s="1" t="s">
        <v>101</v>
      </c>
      <c r="C16" s="162">
        <v>0</v>
      </c>
      <c r="D16" s="162"/>
      <c r="E16" s="162">
        <v>0</v>
      </c>
      <c r="F16" s="162"/>
      <c r="G16" s="162">
        <v>39928304.1828757</v>
      </c>
      <c r="H16" s="162"/>
      <c r="I16" s="162">
        <v>1148447.4567908</v>
      </c>
      <c r="J16" s="162"/>
      <c r="K16" s="162">
        <v>0</v>
      </c>
      <c r="L16" s="162"/>
      <c r="M16" s="162">
        <v>214792.17089579999</v>
      </c>
      <c r="N16" s="162">
        <v>0</v>
      </c>
      <c r="O16" s="162">
        <v>0</v>
      </c>
      <c r="P16" s="162"/>
      <c r="Q16" s="162">
        <v>0</v>
      </c>
      <c r="R16" s="162"/>
      <c r="S16" s="303">
        <v>14763922.363297695</v>
      </c>
    </row>
    <row r="17" spans="1:19" s="163" customFormat="1">
      <c r="A17" s="161">
        <v>10</v>
      </c>
      <c r="B17" s="1" t="s">
        <v>102</v>
      </c>
      <c r="C17" s="162">
        <v>0</v>
      </c>
      <c r="D17" s="162"/>
      <c r="E17" s="162">
        <v>0</v>
      </c>
      <c r="F17" s="162"/>
      <c r="G17" s="162">
        <v>0</v>
      </c>
      <c r="H17" s="162"/>
      <c r="I17" s="162">
        <v>0</v>
      </c>
      <c r="J17" s="162"/>
      <c r="K17" s="162">
        <v>0</v>
      </c>
      <c r="L17" s="162"/>
      <c r="M17" s="162">
        <v>16995776.9191675</v>
      </c>
      <c r="N17" s="162">
        <v>0</v>
      </c>
      <c r="O17" s="162">
        <v>3337476.7087643002</v>
      </c>
      <c r="P17" s="162"/>
      <c r="Q17" s="162">
        <v>0</v>
      </c>
      <c r="R17" s="162"/>
      <c r="S17" s="303">
        <v>22001991.98231395</v>
      </c>
    </row>
    <row r="18" spans="1:19" s="163" customFormat="1">
      <c r="A18" s="161">
        <v>11</v>
      </c>
      <c r="B18" s="1" t="s">
        <v>103</v>
      </c>
      <c r="C18" s="162">
        <v>0</v>
      </c>
      <c r="D18" s="162"/>
      <c r="E18" s="162">
        <v>0</v>
      </c>
      <c r="F18" s="162"/>
      <c r="G18" s="162">
        <v>0</v>
      </c>
      <c r="H18" s="162"/>
      <c r="I18" s="162">
        <v>0</v>
      </c>
      <c r="J18" s="162"/>
      <c r="K18" s="162">
        <v>0</v>
      </c>
      <c r="L18" s="162"/>
      <c r="M18" s="162">
        <v>27465638.376009699</v>
      </c>
      <c r="N18" s="162">
        <v>511428.42000000027</v>
      </c>
      <c r="O18" s="162">
        <v>7545582.8145084996</v>
      </c>
      <c r="P18" s="162"/>
      <c r="Q18" s="162">
        <v>3237077.5639999998</v>
      </c>
      <c r="R18" s="162"/>
      <c r="S18" s="303">
        <v>47388134.927772447</v>
      </c>
    </row>
    <row r="19" spans="1:19" s="163" customFormat="1">
      <c r="A19" s="161">
        <v>12</v>
      </c>
      <c r="B19" s="1" t="s">
        <v>104</v>
      </c>
      <c r="C19" s="162">
        <v>0</v>
      </c>
      <c r="D19" s="162"/>
      <c r="E19" s="162">
        <v>0</v>
      </c>
      <c r="F19" s="162"/>
      <c r="G19" s="162">
        <v>0</v>
      </c>
      <c r="H19" s="162"/>
      <c r="I19" s="162">
        <v>0</v>
      </c>
      <c r="J19" s="162"/>
      <c r="K19" s="162">
        <v>0</v>
      </c>
      <c r="L19" s="162"/>
      <c r="M19" s="162">
        <v>6841378.2677384</v>
      </c>
      <c r="N19" s="162">
        <v>10000692.542199999</v>
      </c>
      <c r="O19" s="162">
        <v>0</v>
      </c>
      <c r="P19" s="162"/>
      <c r="Q19" s="162">
        <v>0</v>
      </c>
      <c r="R19" s="162"/>
      <c r="S19" s="303">
        <v>16842070.809938401</v>
      </c>
    </row>
    <row r="20" spans="1:19" s="163" customFormat="1">
      <c r="A20" s="161">
        <v>13</v>
      </c>
      <c r="B20" s="1" t="s">
        <v>250</v>
      </c>
      <c r="C20" s="162">
        <v>0</v>
      </c>
      <c r="D20" s="162"/>
      <c r="E20" s="162">
        <v>0</v>
      </c>
      <c r="F20" s="162"/>
      <c r="G20" s="162">
        <v>0</v>
      </c>
      <c r="H20" s="162"/>
      <c r="I20" s="162">
        <v>0</v>
      </c>
      <c r="J20" s="162"/>
      <c r="K20" s="162">
        <v>0</v>
      </c>
      <c r="L20" s="162"/>
      <c r="M20" s="162">
        <v>0</v>
      </c>
      <c r="N20" s="162">
        <v>0</v>
      </c>
      <c r="O20" s="162">
        <v>0</v>
      </c>
      <c r="P20" s="162"/>
      <c r="Q20" s="162">
        <v>0</v>
      </c>
      <c r="R20" s="162"/>
      <c r="S20" s="303">
        <v>0</v>
      </c>
    </row>
    <row r="21" spans="1:19" s="163" customFormat="1">
      <c r="A21" s="161">
        <v>14</v>
      </c>
      <c r="B21" s="1" t="s">
        <v>106</v>
      </c>
      <c r="C21" s="162">
        <v>39088735.5427</v>
      </c>
      <c r="D21" s="162"/>
      <c r="E21" s="162">
        <v>2955200</v>
      </c>
      <c r="F21" s="162"/>
      <c r="G21" s="162">
        <v>0</v>
      </c>
      <c r="H21" s="162"/>
      <c r="I21" s="162">
        <v>0</v>
      </c>
      <c r="J21" s="162"/>
      <c r="K21" s="162">
        <v>0</v>
      </c>
      <c r="L21" s="162"/>
      <c r="M21" s="162">
        <v>147034200.07493201</v>
      </c>
      <c r="N21" s="162">
        <v>6382561.5564999962</v>
      </c>
      <c r="O21" s="162">
        <v>0</v>
      </c>
      <c r="P21" s="162"/>
      <c r="Q21" s="162">
        <v>9300000</v>
      </c>
      <c r="R21" s="162"/>
      <c r="S21" s="303">
        <v>177257801.631432</v>
      </c>
    </row>
    <row r="22" spans="1:19" ht="13.5" thickBot="1">
      <c r="A22" s="164"/>
      <c r="B22" s="165" t="s">
        <v>107</v>
      </c>
      <c r="C22" s="166">
        <v>234373398.11269999</v>
      </c>
      <c r="D22" s="166">
        <v>0</v>
      </c>
      <c r="E22" s="166">
        <v>93080375.383599997</v>
      </c>
      <c r="F22" s="166">
        <v>0</v>
      </c>
      <c r="G22" s="166">
        <v>39928304.1828757</v>
      </c>
      <c r="H22" s="166">
        <v>0</v>
      </c>
      <c r="I22" s="166">
        <v>6474567.0161907999</v>
      </c>
      <c r="J22" s="166">
        <v>0</v>
      </c>
      <c r="K22" s="166">
        <v>119264139.2739142</v>
      </c>
      <c r="L22" s="166">
        <v>0</v>
      </c>
      <c r="M22" s="166">
        <v>1041762918.5604409</v>
      </c>
      <c r="N22" s="166">
        <v>112735055.08311999</v>
      </c>
      <c r="O22" s="166">
        <v>10883059.523272799</v>
      </c>
      <c r="P22" s="166">
        <v>0</v>
      </c>
      <c r="Q22" s="166">
        <v>12537077.563999999</v>
      </c>
      <c r="R22" s="166">
        <v>0</v>
      </c>
      <c r="S22" s="304">
        <v>1327441626.3427277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scale="37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zoomScaleNormal="100" workbookViewId="0">
      <pane xSplit="2" ySplit="6" topLeftCell="G21" activePane="bottomRight" state="frozen"/>
      <selection activeCell="B9" sqref="B9"/>
      <selection pane="topRight" activeCell="B9" sqref="B9"/>
      <selection pane="bottomLeft" activeCell="B9" sqref="B9"/>
      <selection pane="bottomRight" activeCell="J41" sqref="J41"/>
    </sheetView>
  </sheetViews>
  <sheetFormatPr defaultColWidth="9.140625" defaultRowHeight="12.75"/>
  <cols>
    <col min="1" max="1" width="10.5703125" style="4" bestFit="1" customWidth="1"/>
    <col min="2" max="2" width="63.7109375" style="4" bestFit="1" customWidth="1"/>
    <col min="3" max="3" width="19" style="4" customWidth="1"/>
    <col min="4" max="4" width="19.5703125" style="4" customWidth="1"/>
    <col min="5" max="5" width="31.140625" style="4" customWidth="1"/>
    <col min="6" max="6" width="29.140625" style="4" customWidth="1"/>
    <col min="7" max="7" width="28.5703125" style="4" customWidth="1"/>
    <col min="8" max="8" width="26.42578125" style="4" customWidth="1"/>
    <col min="9" max="9" width="23.7109375" style="4" customWidth="1"/>
    <col min="10" max="10" width="21.5703125" style="4" customWidth="1"/>
    <col min="11" max="11" width="15.7109375" style="4" customWidth="1"/>
    <col min="12" max="12" width="13.28515625" style="4" customWidth="1"/>
    <col min="13" max="13" width="20.85546875" style="4" hidden="1" customWidth="1"/>
    <col min="14" max="14" width="19.28515625" style="4" hidden="1" customWidth="1"/>
    <col min="15" max="15" width="18.42578125" style="4" hidden="1" customWidth="1"/>
    <col min="16" max="16" width="19" style="4" hidden="1" customWidth="1"/>
    <col min="17" max="17" width="20.28515625" style="4" hidden="1" customWidth="1"/>
    <col min="18" max="18" width="18" style="4" hidden="1" customWidth="1"/>
    <col min="19" max="19" width="36" style="4" hidden="1" customWidth="1"/>
    <col min="20" max="20" width="26.140625" style="4" customWidth="1"/>
    <col min="21" max="21" width="24.85546875" style="4" customWidth="1"/>
    <col min="22" max="22" width="20" style="4" customWidth="1"/>
    <col min="23" max="16384" width="9.140625" style="46"/>
  </cols>
  <sheetData>
    <row r="1" spans="1:22">
      <c r="A1" s="2" t="s">
        <v>30</v>
      </c>
      <c r="B1" s="4" t="str">
        <f>'Info '!C2</f>
        <v>JSC "BasisBank"</v>
      </c>
    </row>
    <row r="2" spans="1:22">
      <c r="A2" s="2" t="s">
        <v>31</v>
      </c>
      <c r="B2" s="570">
        <v>43738</v>
      </c>
    </row>
    <row r="4" spans="1:22" ht="13.5" thickBot="1">
      <c r="A4" s="4" t="s">
        <v>369</v>
      </c>
      <c r="B4" s="167" t="s">
        <v>93</v>
      </c>
      <c r="V4" s="48" t="s">
        <v>73</v>
      </c>
    </row>
    <row r="5" spans="1:22" ht="12.75" customHeight="1">
      <c r="A5" s="168"/>
      <c r="B5" s="169"/>
      <c r="C5" s="547" t="s">
        <v>280</v>
      </c>
      <c r="D5" s="548"/>
      <c r="E5" s="548"/>
      <c r="F5" s="548"/>
      <c r="G5" s="548"/>
      <c r="H5" s="548"/>
      <c r="I5" s="548"/>
      <c r="J5" s="548"/>
      <c r="K5" s="548"/>
      <c r="L5" s="549"/>
      <c r="M5" s="550" t="s">
        <v>281</v>
      </c>
      <c r="N5" s="551"/>
      <c r="O5" s="551"/>
      <c r="P5" s="551"/>
      <c r="Q5" s="551"/>
      <c r="R5" s="551"/>
      <c r="S5" s="552"/>
      <c r="T5" s="555" t="s">
        <v>367</v>
      </c>
      <c r="U5" s="555" t="s">
        <v>368</v>
      </c>
      <c r="V5" s="553" t="s">
        <v>119</v>
      </c>
    </row>
    <row r="6" spans="1:22" s="101" customFormat="1" ht="102">
      <c r="A6" s="98"/>
      <c r="B6" s="170"/>
      <c r="C6" s="171" t="s">
        <v>108</v>
      </c>
      <c r="D6" s="259" t="s">
        <v>109</v>
      </c>
      <c r="E6" s="198" t="s">
        <v>283</v>
      </c>
      <c r="F6" s="198" t="s">
        <v>284</v>
      </c>
      <c r="G6" s="259" t="s">
        <v>287</v>
      </c>
      <c r="H6" s="259" t="s">
        <v>282</v>
      </c>
      <c r="I6" s="259" t="s">
        <v>110</v>
      </c>
      <c r="J6" s="259" t="s">
        <v>111</v>
      </c>
      <c r="K6" s="172" t="s">
        <v>112</v>
      </c>
      <c r="L6" s="173" t="s">
        <v>113</v>
      </c>
      <c r="M6" s="171" t="s">
        <v>285</v>
      </c>
      <c r="N6" s="172" t="s">
        <v>114</v>
      </c>
      <c r="O6" s="172" t="s">
        <v>115</v>
      </c>
      <c r="P6" s="172" t="s">
        <v>116</v>
      </c>
      <c r="Q6" s="172" t="s">
        <v>117</v>
      </c>
      <c r="R6" s="172" t="s">
        <v>118</v>
      </c>
      <c r="S6" s="285" t="s">
        <v>286</v>
      </c>
      <c r="T6" s="556"/>
      <c r="U6" s="556"/>
      <c r="V6" s="554"/>
    </row>
    <row r="7" spans="1:22" s="163" customFormat="1">
      <c r="A7" s="174">
        <v>1</v>
      </c>
      <c r="B7" s="1" t="s">
        <v>94</v>
      </c>
      <c r="C7" s="175"/>
      <c r="D7" s="162">
        <v>0</v>
      </c>
      <c r="E7" s="162"/>
      <c r="F7" s="162"/>
      <c r="G7" s="162"/>
      <c r="H7" s="162"/>
      <c r="I7" s="162"/>
      <c r="J7" s="162"/>
      <c r="K7" s="162"/>
      <c r="L7" s="176"/>
      <c r="M7" s="175"/>
      <c r="N7" s="162"/>
      <c r="O7" s="162"/>
      <c r="P7" s="162"/>
      <c r="Q7" s="162"/>
      <c r="R7" s="162"/>
      <c r="S7" s="176"/>
      <c r="T7" s="294">
        <v>0</v>
      </c>
      <c r="U7" s="294"/>
      <c r="V7" s="177">
        <v>0</v>
      </c>
    </row>
    <row r="8" spans="1:22" s="163" customFormat="1">
      <c r="A8" s="174">
        <v>2</v>
      </c>
      <c r="B8" s="1" t="s">
        <v>95</v>
      </c>
      <c r="C8" s="175"/>
      <c r="D8" s="162">
        <v>0</v>
      </c>
      <c r="E8" s="162"/>
      <c r="F8" s="162"/>
      <c r="G8" s="162"/>
      <c r="H8" s="162"/>
      <c r="I8" s="162"/>
      <c r="J8" s="162"/>
      <c r="K8" s="162"/>
      <c r="L8" s="176"/>
      <c r="M8" s="175"/>
      <c r="N8" s="162"/>
      <c r="O8" s="162"/>
      <c r="P8" s="162"/>
      <c r="Q8" s="162"/>
      <c r="R8" s="162"/>
      <c r="S8" s="176"/>
      <c r="T8" s="294">
        <v>0</v>
      </c>
      <c r="U8" s="294"/>
      <c r="V8" s="177">
        <v>0</v>
      </c>
    </row>
    <row r="9" spans="1:22" s="163" customFormat="1">
      <c r="A9" s="174">
        <v>3</v>
      </c>
      <c r="B9" s="1" t="s">
        <v>273</v>
      </c>
      <c r="C9" s="175"/>
      <c r="D9" s="162">
        <v>0</v>
      </c>
      <c r="E9" s="162"/>
      <c r="F9" s="162"/>
      <c r="G9" s="162"/>
      <c r="H9" s="162"/>
      <c r="I9" s="162"/>
      <c r="J9" s="162"/>
      <c r="K9" s="162"/>
      <c r="L9" s="176"/>
      <c r="M9" s="175"/>
      <c r="N9" s="162"/>
      <c r="O9" s="162"/>
      <c r="P9" s="162"/>
      <c r="Q9" s="162"/>
      <c r="R9" s="162"/>
      <c r="S9" s="176"/>
      <c r="T9" s="294">
        <v>0</v>
      </c>
      <c r="U9" s="294"/>
      <c r="V9" s="177">
        <v>0</v>
      </c>
    </row>
    <row r="10" spans="1:22" s="163" customFormat="1">
      <c r="A10" s="174">
        <v>4</v>
      </c>
      <c r="B10" s="1" t="s">
        <v>96</v>
      </c>
      <c r="C10" s="175"/>
      <c r="D10" s="162">
        <v>0</v>
      </c>
      <c r="F10" s="162"/>
      <c r="G10" s="162"/>
      <c r="H10" s="162"/>
      <c r="I10" s="162"/>
      <c r="J10" s="162"/>
      <c r="K10" s="162"/>
      <c r="L10" s="176"/>
      <c r="M10" s="175"/>
      <c r="N10" s="162"/>
      <c r="O10" s="162"/>
      <c r="P10" s="162"/>
      <c r="Q10" s="162"/>
      <c r="R10" s="162"/>
      <c r="S10" s="176"/>
      <c r="T10" s="294">
        <v>0</v>
      </c>
      <c r="U10" s="294"/>
      <c r="V10" s="177">
        <v>0</v>
      </c>
    </row>
    <row r="11" spans="1:22" s="163" customFormat="1">
      <c r="A11" s="174">
        <v>5</v>
      </c>
      <c r="B11" s="1" t="s">
        <v>97</v>
      </c>
      <c r="C11" s="175"/>
      <c r="D11" s="162">
        <v>0</v>
      </c>
      <c r="E11" s="162"/>
      <c r="F11" s="162"/>
      <c r="G11" s="162"/>
      <c r="H11" s="162"/>
      <c r="I11" s="162"/>
      <c r="J11" s="162"/>
      <c r="K11" s="162"/>
      <c r="L11" s="176"/>
      <c r="M11" s="175"/>
      <c r="N11" s="162"/>
      <c r="O11" s="162"/>
      <c r="P11" s="162"/>
      <c r="Q11" s="162"/>
      <c r="R11" s="162"/>
      <c r="S11" s="176"/>
      <c r="T11" s="294">
        <v>0</v>
      </c>
      <c r="U11" s="294"/>
      <c r="V11" s="177">
        <v>0</v>
      </c>
    </row>
    <row r="12" spans="1:22" s="163" customFormat="1">
      <c r="A12" s="174">
        <v>6</v>
      </c>
      <c r="B12" s="1" t="s">
        <v>98</v>
      </c>
      <c r="C12" s="175"/>
      <c r="D12" s="162">
        <v>0</v>
      </c>
      <c r="E12" s="162"/>
      <c r="F12" s="162"/>
      <c r="G12" s="162"/>
      <c r="H12" s="162"/>
      <c r="I12" s="162"/>
      <c r="J12" s="162"/>
      <c r="K12" s="162"/>
      <c r="L12" s="176"/>
      <c r="M12" s="175"/>
      <c r="N12" s="162"/>
      <c r="O12" s="162"/>
      <c r="P12" s="162"/>
      <c r="Q12" s="162"/>
      <c r="R12" s="162"/>
      <c r="S12" s="176"/>
      <c r="T12" s="294">
        <v>0</v>
      </c>
      <c r="U12" s="294"/>
      <c r="V12" s="177">
        <v>0</v>
      </c>
    </row>
    <row r="13" spans="1:22" s="163" customFormat="1">
      <c r="A13" s="174">
        <v>7</v>
      </c>
      <c r="B13" s="1" t="s">
        <v>99</v>
      </c>
      <c r="C13" s="175"/>
      <c r="D13" s="162">
        <v>78901177.370072007</v>
      </c>
      <c r="E13" s="162"/>
      <c r="F13" s="162"/>
      <c r="G13" s="162"/>
      <c r="H13" s="162"/>
      <c r="I13" s="162"/>
      <c r="J13" s="162"/>
      <c r="K13" s="162"/>
      <c r="L13" s="176"/>
      <c r="M13" s="175"/>
      <c r="N13" s="162"/>
      <c r="O13" s="162"/>
      <c r="P13" s="162"/>
      <c r="Q13" s="162"/>
      <c r="R13" s="162"/>
      <c r="S13" s="176"/>
      <c r="T13" s="294">
        <v>57129386.275119103</v>
      </c>
      <c r="U13" s="294">
        <v>21771791.094952907</v>
      </c>
      <c r="V13" s="177">
        <v>78901177.370072007</v>
      </c>
    </row>
    <row r="14" spans="1:22" s="163" customFormat="1">
      <c r="A14" s="174">
        <v>8</v>
      </c>
      <c r="B14" s="1" t="s">
        <v>100</v>
      </c>
      <c r="C14" s="175"/>
      <c r="D14" s="162">
        <v>526880.4738106</v>
      </c>
      <c r="E14" s="162"/>
      <c r="F14" s="162"/>
      <c r="G14" s="162"/>
      <c r="H14" s="162"/>
      <c r="I14" s="162"/>
      <c r="J14" s="162"/>
      <c r="K14" s="162"/>
      <c r="L14" s="176"/>
      <c r="M14" s="175"/>
      <c r="N14" s="162"/>
      <c r="O14" s="162"/>
      <c r="P14" s="162"/>
      <c r="Q14" s="162"/>
      <c r="R14" s="162"/>
      <c r="S14" s="176"/>
      <c r="T14" s="294">
        <v>400968.89505759999</v>
      </c>
      <c r="U14" s="294">
        <v>125911.57875299999</v>
      </c>
      <c r="V14" s="177">
        <v>526880.4738106</v>
      </c>
    </row>
    <row r="15" spans="1:22" s="163" customFormat="1">
      <c r="A15" s="174">
        <v>9</v>
      </c>
      <c r="B15" s="1" t="s">
        <v>101</v>
      </c>
      <c r="C15" s="175"/>
      <c r="D15" s="162">
        <v>0</v>
      </c>
      <c r="E15" s="162"/>
      <c r="F15" s="162"/>
      <c r="G15" s="162"/>
      <c r="H15" s="162"/>
      <c r="I15" s="162"/>
      <c r="J15" s="162"/>
      <c r="K15" s="162"/>
      <c r="L15" s="176"/>
      <c r="M15" s="175"/>
      <c r="N15" s="162"/>
      <c r="O15" s="162"/>
      <c r="P15" s="162"/>
      <c r="Q15" s="162"/>
      <c r="R15" s="162"/>
      <c r="S15" s="176"/>
      <c r="T15" s="294">
        <v>0</v>
      </c>
      <c r="U15" s="294">
        <v>0</v>
      </c>
      <c r="V15" s="177">
        <v>0</v>
      </c>
    </row>
    <row r="16" spans="1:22" s="163" customFormat="1">
      <c r="A16" s="174">
        <v>10</v>
      </c>
      <c r="B16" s="1" t="s">
        <v>102</v>
      </c>
      <c r="C16" s="175"/>
      <c r="D16" s="162">
        <v>0</v>
      </c>
      <c r="E16" s="162"/>
      <c r="F16" s="162"/>
      <c r="G16" s="162"/>
      <c r="H16" s="162"/>
      <c r="I16" s="162"/>
      <c r="J16" s="162"/>
      <c r="K16" s="162"/>
      <c r="L16" s="176"/>
      <c r="M16" s="175"/>
      <c r="N16" s="162"/>
      <c r="O16" s="162"/>
      <c r="P16" s="162"/>
      <c r="Q16" s="162"/>
      <c r="R16" s="162"/>
      <c r="S16" s="176"/>
      <c r="T16" s="294">
        <v>0</v>
      </c>
      <c r="U16" s="294"/>
      <c r="V16" s="177">
        <v>0</v>
      </c>
    </row>
    <row r="17" spans="1:22" s="163" customFormat="1">
      <c r="A17" s="174">
        <v>11</v>
      </c>
      <c r="B17" s="1" t="s">
        <v>103</v>
      </c>
      <c r="C17" s="175"/>
      <c r="D17" s="162">
        <v>1318801.794527</v>
      </c>
      <c r="E17" s="162"/>
      <c r="F17" s="162"/>
      <c r="G17" s="162"/>
      <c r="H17" s="162"/>
      <c r="I17" s="162"/>
      <c r="J17" s="162"/>
      <c r="K17" s="162"/>
      <c r="L17" s="176"/>
      <c r="M17" s="175"/>
      <c r="N17" s="162"/>
      <c r="O17" s="162"/>
      <c r="P17" s="162"/>
      <c r="Q17" s="162"/>
      <c r="R17" s="162"/>
      <c r="S17" s="176"/>
      <c r="T17" s="294">
        <v>1318801.794527</v>
      </c>
      <c r="U17" s="294">
        <v>0</v>
      </c>
      <c r="V17" s="177">
        <v>1318801.794527</v>
      </c>
    </row>
    <row r="18" spans="1:22" s="163" customFormat="1">
      <c r="A18" s="174">
        <v>12</v>
      </c>
      <c r="B18" s="1" t="s">
        <v>104</v>
      </c>
      <c r="C18" s="175"/>
      <c r="D18" s="162">
        <v>2055546.6269659</v>
      </c>
      <c r="E18" s="162"/>
      <c r="F18" s="162"/>
      <c r="G18" s="162"/>
      <c r="H18" s="162"/>
      <c r="I18" s="162"/>
      <c r="J18" s="162"/>
      <c r="K18" s="162"/>
      <c r="L18" s="176"/>
      <c r="M18" s="175"/>
      <c r="N18" s="162"/>
      <c r="O18" s="162"/>
      <c r="P18" s="162"/>
      <c r="Q18" s="162"/>
      <c r="R18" s="162"/>
      <c r="S18" s="176"/>
      <c r="T18" s="294">
        <v>14.997985</v>
      </c>
      <c r="U18" s="294">
        <v>2055531.6289808999</v>
      </c>
      <c r="V18" s="177">
        <v>2055546.6269659</v>
      </c>
    </row>
    <row r="19" spans="1:22" s="163" customFormat="1">
      <c r="A19" s="174">
        <v>13</v>
      </c>
      <c r="B19" s="1" t="s">
        <v>105</v>
      </c>
      <c r="C19" s="175"/>
      <c r="D19" s="162">
        <v>0</v>
      </c>
      <c r="E19" s="162"/>
      <c r="F19" s="162"/>
      <c r="G19" s="162"/>
      <c r="H19" s="162"/>
      <c r="I19" s="162"/>
      <c r="J19" s="162"/>
      <c r="K19" s="162"/>
      <c r="L19" s="176"/>
      <c r="M19" s="175"/>
      <c r="N19" s="162"/>
      <c r="O19" s="162"/>
      <c r="P19" s="162"/>
      <c r="Q19" s="162"/>
      <c r="R19" s="162"/>
      <c r="S19" s="176"/>
      <c r="T19" s="294">
        <v>0</v>
      </c>
      <c r="U19" s="294"/>
      <c r="V19" s="177">
        <v>0</v>
      </c>
    </row>
    <row r="20" spans="1:22" s="163" customFormat="1">
      <c r="A20" s="174">
        <v>14</v>
      </c>
      <c r="B20" s="1" t="s">
        <v>106</v>
      </c>
      <c r="C20" s="175"/>
      <c r="D20" s="162">
        <v>4557917.4552665995</v>
      </c>
      <c r="E20" s="162"/>
      <c r="F20" s="162"/>
      <c r="G20" s="162"/>
      <c r="H20" s="162"/>
      <c r="I20" s="162"/>
      <c r="J20" s="162"/>
      <c r="K20" s="162"/>
      <c r="L20" s="176"/>
      <c r="M20" s="175"/>
      <c r="N20" s="162"/>
      <c r="O20" s="162"/>
      <c r="P20" s="162"/>
      <c r="Q20" s="162"/>
      <c r="R20" s="162"/>
      <c r="S20" s="176"/>
      <c r="T20" s="294">
        <v>3887149.7127319998</v>
      </c>
      <c r="U20" s="294">
        <v>670767.74253459997</v>
      </c>
      <c r="V20" s="177">
        <v>4557917.4552665995</v>
      </c>
    </row>
    <row r="21" spans="1:22" ht="13.5" thickBot="1">
      <c r="A21" s="164"/>
      <c r="B21" s="178" t="s">
        <v>107</v>
      </c>
      <c r="C21" s="179">
        <v>0</v>
      </c>
      <c r="D21" s="166">
        <v>87360323.72064209</v>
      </c>
      <c r="E21" s="166">
        <v>0</v>
      </c>
      <c r="F21" s="166">
        <v>0</v>
      </c>
      <c r="G21" s="166">
        <v>0</v>
      </c>
      <c r="H21" s="166">
        <v>0</v>
      </c>
      <c r="I21" s="166">
        <v>0</v>
      </c>
      <c r="J21" s="166">
        <v>0</v>
      </c>
      <c r="K21" s="166">
        <v>0</v>
      </c>
      <c r="L21" s="180">
        <v>0</v>
      </c>
      <c r="M21" s="179">
        <v>0</v>
      </c>
      <c r="N21" s="166">
        <v>0</v>
      </c>
      <c r="O21" s="166">
        <v>0</v>
      </c>
      <c r="P21" s="166">
        <v>0</v>
      </c>
      <c r="Q21" s="166">
        <v>0</v>
      </c>
      <c r="R21" s="166">
        <v>0</v>
      </c>
      <c r="S21" s="180">
        <v>0</v>
      </c>
      <c r="T21" s="180">
        <v>62736321.675420702</v>
      </c>
      <c r="U21" s="180">
        <v>24624002.045221407</v>
      </c>
      <c r="V21" s="181">
        <v>87360323.72064209</v>
      </c>
    </row>
    <row r="24" spans="1:22">
      <c r="A24" s="7"/>
      <c r="B24" s="7"/>
      <c r="C24" s="74"/>
      <c r="D24" s="74"/>
      <c r="E24" s="74"/>
    </row>
    <row r="25" spans="1:22">
      <c r="A25" s="182"/>
      <c r="B25" s="182"/>
      <c r="C25" s="7"/>
      <c r="D25" s="74"/>
      <c r="E25" s="74"/>
    </row>
    <row r="26" spans="1:22">
      <c r="A26" s="182"/>
      <c r="B26" s="75"/>
      <c r="C26" s="7"/>
      <c r="D26" s="74"/>
      <c r="E26" s="74"/>
    </row>
    <row r="27" spans="1:22">
      <c r="A27" s="182"/>
      <c r="B27" s="182"/>
      <c r="C27" s="7"/>
      <c r="D27" s="74"/>
      <c r="E27" s="74"/>
    </row>
    <row r="28" spans="1:22">
      <c r="A28" s="182"/>
      <c r="B28" s="75"/>
      <c r="C28" s="7"/>
      <c r="D28" s="74"/>
      <c r="E28" s="74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scale="3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I31" sqref="I31"/>
    </sheetView>
  </sheetViews>
  <sheetFormatPr defaultColWidth="9.140625" defaultRowHeight="12.75"/>
  <cols>
    <col min="1" max="1" width="10.5703125" style="4" bestFit="1" customWidth="1"/>
    <col min="2" max="2" width="101.85546875" style="4" customWidth="1"/>
    <col min="3" max="3" width="13.7109375" style="295" customWidth="1"/>
    <col min="4" max="4" width="14.85546875" style="295" bestFit="1" customWidth="1"/>
    <col min="5" max="5" width="17.7109375" style="295" customWidth="1"/>
    <col min="6" max="6" width="15.85546875" style="295" customWidth="1"/>
    <col min="7" max="7" width="17.42578125" style="295" customWidth="1"/>
    <col min="8" max="8" width="15.28515625" style="295" customWidth="1"/>
    <col min="9" max="16384" width="9.140625" style="46"/>
  </cols>
  <sheetData>
    <row r="1" spans="1:9">
      <c r="A1" s="2" t="s">
        <v>30</v>
      </c>
      <c r="B1" s="4" t="str">
        <f>'Info '!C2</f>
        <v>JSC "BasisBank"</v>
      </c>
    </row>
    <row r="2" spans="1:9">
      <c r="A2" s="2" t="s">
        <v>31</v>
      </c>
      <c r="B2" s="570">
        <v>43738</v>
      </c>
    </row>
    <row r="4" spans="1:9" ht="13.5" thickBot="1">
      <c r="A4" s="2" t="s">
        <v>256</v>
      </c>
      <c r="B4" s="167" t="s">
        <v>379</v>
      </c>
    </row>
    <row r="5" spans="1:9">
      <c r="A5" s="168"/>
      <c r="B5" s="183"/>
      <c r="C5" s="296" t="s">
        <v>0</v>
      </c>
      <c r="D5" s="296" t="s">
        <v>1</v>
      </c>
      <c r="E5" s="296" t="s">
        <v>2</v>
      </c>
      <c r="F5" s="296" t="s">
        <v>3</v>
      </c>
      <c r="G5" s="297" t="s">
        <v>4</v>
      </c>
      <c r="H5" s="298" t="s">
        <v>5</v>
      </c>
      <c r="I5" s="184"/>
    </row>
    <row r="6" spans="1:9" s="184" customFormat="1" ht="12.75" customHeight="1">
      <c r="A6" s="185"/>
      <c r="B6" s="559" t="s">
        <v>255</v>
      </c>
      <c r="C6" s="561" t="s">
        <v>371</v>
      </c>
      <c r="D6" s="563" t="s">
        <v>370</v>
      </c>
      <c r="E6" s="564"/>
      <c r="F6" s="561" t="s">
        <v>375</v>
      </c>
      <c r="G6" s="561" t="s">
        <v>376</v>
      </c>
      <c r="H6" s="557" t="s">
        <v>374</v>
      </c>
    </row>
    <row r="7" spans="1:9" ht="38.25">
      <c r="A7" s="187"/>
      <c r="B7" s="560"/>
      <c r="C7" s="562"/>
      <c r="D7" s="299" t="s">
        <v>373</v>
      </c>
      <c r="E7" s="299" t="s">
        <v>372</v>
      </c>
      <c r="F7" s="562"/>
      <c r="G7" s="562"/>
      <c r="H7" s="558"/>
      <c r="I7" s="184"/>
    </row>
    <row r="8" spans="1:9">
      <c r="A8" s="185">
        <v>1</v>
      </c>
      <c r="B8" s="1" t="s">
        <v>94</v>
      </c>
      <c r="C8" s="498">
        <v>435820233.90329999</v>
      </c>
      <c r="D8" s="499"/>
      <c r="E8" s="498"/>
      <c r="F8" s="498">
        <v>240535571.33329999</v>
      </c>
      <c r="G8" s="500">
        <v>240535571.33329999</v>
      </c>
      <c r="H8" s="300">
        <v>0.55191464879684804</v>
      </c>
    </row>
    <row r="9" spans="1:9" ht="15" customHeight="1">
      <c r="A9" s="185">
        <v>2</v>
      </c>
      <c r="B9" s="1" t="s">
        <v>95</v>
      </c>
      <c r="C9" s="498">
        <v>0</v>
      </c>
      <c r="D9" s="499"/>
      <c r="E9" s="498"/>
      <c r="F9" s="498">
        <v>0</v>
      </c>
      <c r="G9" s="500">
        <v>0</v>
      </c>
      <c r="H9" s="300" t="e">
        <v>#DIV/0!</v>
      </c>
    </row>
    <row r="10" spans="1:9">
      <c r="A10" s="185">
        <v>3</v>
      </c>
      <c r="B10" s="1" t="s">
        <v>273</v>
      </c>
      <c r="C10" s="498">
        <v>0</v>
      </c>
      <c r="D10" s="499">
        <v>0</v>
      </c>
      <c r="E10" s="498">
        <v>0</v>
      </c>
      <c r="F10" s="498">
        <v>0</v>
      </c>
      <c r="G10" s="500">
        <v>0</v>
      </c>
      <c r="H10" s="300" t="e">
        <v>#DIV/0!</v>
      </c>
    </row>
    <row r="11" spans="1:9">
      <c r="A11" s="185">
        <v>4</v>
      </c>
      <c r="B11" s="1" t="s">
        <v>96</v>
      </c>
      <c r="C11" s="498">
        <v>0</v>
      </c>
      <c r="D11" s="499"/>
      <c r="E11" s="498"/>
      <c r="F11" s="498">
        <v>0</v>
      </c>
      <c r="G11" s="500">
        <v>0</v>
      </c>
      <c r="H11" s="300" t="e">
        <v>#DIV/0!</v>
      </c>
    </row>
    <row r="12" spans="1:9">
      <c r="A12" s="185">
        <v>5</v>
      </c>
      <c r="B12" s="1" t="s">
        <v>97</v>
      </c>
      <c r="C12" s="498">
        <v>0</v>
      </c>
      <c r="D12" s="499"/>
      <c r="E12" s="498"/>
      <c r="F12" s="498">
        <v>0</v>
      </c>
      <c r="G12" s="500">
        <v>0</v>
      </c>
      <c r="H12" s="300" t="e">
        <v>#DIV/0!</v>
      </c>
    </row>
    <row r="13" spans="1:9">
      <c r="A13" s="185">
        <v>6</v>
      </c>
      <c r="B13" s="1" t="s">
        <v>98</v>
      </c>
      <c r="C13" s="498">
        <v>95764501.205499992</v>
      </c>
      <c r="D13" s="499"/>
      <c r="E13" s="498"/>
      <c r="F13" s="498">
        <v>21001301.118919998</v>
      </c>
      <c r="G13" s="500">
        <v>21001301.118919998</v>
      </c>
      <c r="H13" s="300">
        <v>0.2193015246208356</v>
      </c>
    </row>
    <row r="14" spans="1:9">
      <c r="A14" s="185">
        <v>7</v>
      </c>
      <c r="B14" s="1" t="s">
        <v>99</v>
      </c>
      <c r="C14" s="498">
        <v>602362355.1558975</v>
      </c>
      <c r="D14" s="499">
        <v>131485628.5548</v>
      </c>
      <c r="E14" s="498">
        <v>94529576.989819989</v>
      </c>
      <c r="F14" s="498">
        <v>696891932.1457175</v>
      </c>
      <c r="G14" s="500">
        <v>617990754.77564549</v>
      </c>
      <c r="H14" s="300">
        <v>0.88678133046089835</v>
      </c>
    </row>
    <row r="15" spans="1:9">
      <c r="A15" s="185">
        <v>8</v>
      </c>
      <c r="B15" s="1" t="s">
        <v>100</v>
      </c>
      <c r="C15" s="498">
        <v>119264139.2739142</v>
      </c>
      <c r="D15" s="499">
        <v>1344623.9594000017</v>
      </c>
      <c r="E15" s="498">
        <v>1310795.5746000006</v>
      </c>
      <c r="F15" s="498">
        <v>90758900.030035645</v>
      </c>
      <c r="G15" s="500">
        <v>90232019.556225047</v>
      </c>
      <c r="H15" s="300">
        <v>0.74834806810875865</v>
      </c>
    </row>
    <row r="16" spans="1:9">
      <c r="A16" s="185">
        <v>9</v>
      </c>
      <c r="B16" s="1" t="s">
        <v>101</v>
      </c>
      <c r="C16" s="498">
        <v>41291543.810562298</v>
      </c>
      <c r="D16" s="499">
        <v>0</v>
      </c>
      <c r="E16" s="498">
        <v>0</v>
      </c>
      <c r="F16" s="498">
        <v>14763922.363297695</v>
      </c>
      <c r="G16" s="500">
        <v>14763922.363297695</v>
      </c>
      <c r="H16" s="300">
        <v>0.35755316950685462</v>
      </c>
    </row>
    <row r="17" spans="1:8">
      <c r="A17" s="185">
        <v>10</v>
      </c>
      <c r="B17" s="1" t="s">
        <v>102</v>
      </c>
      <c r="C17" s="498">
        <v>20333253.6279318</v>
      </c>
      <c r="D17" s="499">
        <v>0</v>
      </c>
      <c r="E17" s="498">
        <v>0</v>
      </c>
      <c r="F17" s="498">
        <v>22001991.98231395</v>
      </c>
      <c r="G17" s="500">
        <v>22001991.98231395</v>
      </c>
      <c r="H17" s="300">
        <v>1.0820694211028679</v>
      </c>
    </row>
    <row r="18" spans="1:8">
      <c r="A18" s="185">
        <v>11</v>
      </c>
      <c r="B18" s="1" t="s">
        <v>103</v>
      </c>
      <c r="C18" s="498">
        <v>38248298.754518203</v>
      </c>
      <c r="D18" s="499">
        <v>568239.08000000019</v>
      </c>
      <c r="E18" s="498">
        <v>511428.42000000027</v>
      </c>
      <c r="F18" s="498">
        <v>47388134.927772447</v>
      </c>
      <c r="G18" s="500">
        <v>46069333.133245446</v>
      </c>
      <c r="H18" s="300">
        <v>1.1885876524830854</v>
      </c>
    </row>
    <row r="19" spans="1:8">
      <c r="A19" s="185">
        <v>12</v>
      </c>
      <c r="B19" s="1" t="s">
        <v>104</v>
      </c>
      <c r="C19" s="498">
        <v>6841378.2677384</v>
      </c>
      <c r="D19" s="499">
        <v>11426136.632199999</v>
      </c>
      <c r="E19" s="498">
        <v>10000692.542199999</v>
      </c>
      <c r="F19" s="498">
        <v>16842070.809938401</v>
      </c>
      <c r="G19" s="500">
        <v>14786524.182972498</v>
      </c>
      <c r="H19" s="300">
        <v>0.87795166935452273</v>
      </c>
    </row>
    <row r="20" spans="1:8">
      <c r="A20" s="185">
        <v>13</v>
      </c>
      <c r="B20" s="1" t="s">
        <v>250</v>
      </c>
      <c r="C20" s="498">
        <v>0</v>
      </c>
      <c r="D20" s="499"/>
      <c r="E20" s="498"/>
      <c r="F20" s="498">
        <v>0</v>
      </c>
      <c r="G20" s="500">
        <v>0</v>
      </c>
      <c r="H20" s="300" t="e">
        <v>#DIV/0!</v>
      </c>
    </row>
    <row r="21" spans="1:8">
      <c r="A21" s="185">
        <v>14</v>
      </c>
      <c r="B21" s="1" t="s">
        <v>106</v>
      </c>
      <c r="C21" s="498">
        <v>198378135.617632</v>
      </c>
      <c r="D21" s="499">
        <v>8844799.4037999995</v>
      </c>
      <c r="E21" s="498">
        <v>6382561.5564999962</v>
      </c>
      <c r="F21" s="498">
        <v>177257801.63143197</v>
      </c>
      <c r="G21" s="500">
        <v>172699884.1761654</v>
      </c>
      <c r="H21" s="300">
        <v>0.84342301310538359</v>
      </c>
    </row>
    <row r="22" spans="1:8" ht="13.5" thickBot="1">
      <c r="A22" s="188"/>
      <c r="B22" s="189" t="s">
        <v>107</v>
      </c>
      <c r="C22" s="501">
        <v>1558303839.6169944</v>
      </c>
      <c r="D22" s="501">
        <v>153669427.6302</v>
      </c>
      <c r="E22" s="501">
        <v>112735055.08311999</v>
      </c>
      <c r="F22" s="501">
        <v>1327441626.3427277</v>
      </c>
      <c r="G22" s="501">
        <v>1240081302.6220856</v>
      </c>
      <c r="H22" s="301">
        <v>0.74210199807744837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  <pageSetup scale="60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E37" sqref="E37"/>
    </sheetView>
  </sheetViews>
  <sheetFormatPr defaultColWidth="9.140625" defaultRowHeight="12.75"/>
  <cols>
    <col min="1" max="1" width="10.5703125" style="295" bestFit="1" customWidth="1"/>
    <col min="2" max="2" width="104.140625" style="295" customWidth="1"/>
    <col min="3" max="4" width="12.7109375" style="295" customWidth="1"/>
    <col min="5" max="5" width="14" style="295" customWidth="1"/>
    <col min="6" max="11" width="12.7109375" style="295" customWidth="1"/>
    <col min="12" max="16384" width="9.140625" style="295"/>
  </cols>
  <sheetData>
    <row r="1" spans="1:11">
      <c r="A1" s="295" t="s">
        <v>30</v>
      </c>
      <c r="B1" s="295" t="str">
        <f>'Info '!C2</f>
        <v>JSC "BasisBank"</v>
      </c>
    </row>
    <row r="2" spans="1:11">
      <c r="A2" s="295" t="s">
        <v>31</v>
      </c>
      <c r="B2" s="570">
        <v>43738</v>
      </c>
      <c r="C2" s="316"/>
      <c r="D2" s="316"/>
    </row>
    <row r="3" spans="1:11">
      <c r="B3" s="316"/>
      <c r="C3" s="316"/>
      <c r="D3" s="316"/>
    </row>
    <row r="4" spans="1:11" ht="13.5" thickBot="1">
      <c r="A4" s="295" t="s">
        <v>252</v>
      </c>
      <c r="B4" s="343" t="s">
        <v>380</v>
      </c>
      <c r="C4" s="316"/>
      <c r="D4" s="316"/>
    </row>
    <row r="5" spans="1:11" ht="30" customHeight="1">
      <c r="A5" s="565"/>
      <c r="B5" s="566"/>
      <c r="C5" s="567" t="s">
        <v>433</v>
      </c>
      <c r="D5" s="567"/>
      <c r="E5" s="567"/>
      <c r="F5" s="567" t="s">
        <v>434</v>
      </c>
      <c r="G5" s="567"/>
      <c r="H5" s="567"/>
      <c r="I5" s="567" t="s">
        <v>435</v>
      </c>
      <c r="J5" s="567"/>
      <c r="K5" s="568"/>
    </row>
    <row r="6" spans="1:11">
      <c r="A6" s="317"/>
      <c r="B6" s="318"/>
      <c r="C6" s="53" t="s">
        <v>69</v>
      </c>
      <c r="D6" s="53" t="s">
        <v>70</v>
      </c>
      <c r="E6" s="53" t="s">
        <v>71</v>
      </c>
      <c r="F6" s="53" t="s">
        <v>69</v>
      </c>
      <c r="G6" s="53" t="s">
        <v>70</v>
      </c>
      <c r="H6" s="53" t="s">
        <v>71</v>
      </c>
      <c r="I6" s="53" t="s">
        <v>69</v>
      </c>
      <c r="J6" s="53" t="s">
        <v>70</v>
      </c>
      <c r="K6" s="53" t="s">
        <v>71</v>
      </c>
    </row>
    <row r="7" spans="1:11">
      <c r="A7" s="319" t="s">
        <v>383</v>
      </c>
      <c r="B7" s="320"/>
      <c r="C7" s="320"/>
      <c r="D7" s="320"/>
      <c r="E7" s="320"/>
      <c r="F7" s="320"/>
      <c r="G7" s="320"/>
      <c r="H7" s="320"/>
      <c r="I7" s="320"/>
      <c r="J7" s="320"/>
      <c r="K7" s="321"/>
    </row>
    <row r="8" spans="1:11">
      <c r="A8" s="322">
        <v>1</v>
      </c>
      <c r="B8" s="323" t="s">
        <v>381</v>
      </c>
      <c r="C8" s="324"/>
      <c r="D8" s="324"/>
      <c r="E8" s="324"/>
      <c r="F8" s="502">
        <v>190471528.8416298</v>
      </c>
      <c r="G8" s="502">
        <v>271022986.6676743</v>
      </c>
      <c r="H8" s="502">
        <v>461494515.50930411</v>
      </c>
      <c r="I8" s="502">
        <v>187377301.47130486</v>
      </c>
      <c r="J8" s="502">
        <v>255879526.85792729</v>
      </c>
      <c r="K8" s="503">
        <v>443256828.32923216</v>
      </c>
    </row>
    <row r="9" spans="1:11">
      <c r="A9" s="319" t="s">
        <v>384</v>
      </c>
      <c r="B9" s="320"/>
      <c r="C9" s="320"/>
      <c r="D9" s="320"/>
      <c r="E9" s="320"/>
      <c r="F9" s="504"/>
      <c r="G9" s="504"/>
      <c r="H9" s="504"/>
      <c r="I9" s="504"/>
      <c r="J9" s="504"/>
      <c r="K9" s="505"/>
    </row>
    <row r="10" spans="1:11">
      <c r="A10" s="325">
        <v>2</v>
      </c>
      <c r="B10" s="326" t="s">
        <v>392</v>
      </c>
      <c r="C10" s="516">
        <v>56273391.233709008</v>
      </c>
      <c r="D10" s="506">
        <v>234316056.26751629</v>
      </c>
      <c r="E10" s="506">
        <v>290589447.50122529</v>
      </c>
      <c r="F10" s="506">
        <v>10630349.537557963</v>
      </c>
      <c r="G10" s="506">
        <v>37934840.76357381</v>
      </c>
      <c r="H10" s="506">
        <v>48565190.30113177</v>
      </c>
      <c r="I10" s="506">
        <v>2031620.1764019453</v>
      </c>
      <c r="J10" s="506">
        <v>5419631.2575468998</v>
      </c>
      <c r="K10" s="507">
        <v>7451251.4339488447</v>
      </c>
    </row>
    <row r="11" spans="1:11">
      <c r="A11" s="325">
        <v>3</v>
      </c>
      <c r="B11" s="326" t="s">
        <v>386</v>
      </c>
      <c r="C11" s="516">
        <v>258658265.41253707</v>
      </c>
      <c r="D11" s="506">
        <v>651166301.82678366</v>
      </c>
      <c r="E11" s="506">
        <v>909824567.23932076</v>
      </c>
      <c r="F11" s="506">
        <v>79775665.779658124</v>
      </c>
      <c r="G11" s="506">
        <v>88102974.483365595</v>
      </c>
      <c r="H11" s="506">
        <v>167878640.26302373</v>
      </c>
      <c r="I11" s="506">
        <v>62696430.853862658</v>
      </c>
      <c r="J11" s="506">
        <v>72270619.970109135</v>
      </c>
      <c r="K11" s="507">
        <v>134967050.82397181</v>
      </c>
    </row>
    <row r="12" spans="1:11">
      <c r="A12" s="325">
        <v>4</v>
      </c>
      <c r="B12" s="326" t="s">
        <v>387</v>
      </c>
      <c r="C12" s="516">
        <v>56345652.173912898</v>
      </c>
      <c r="D12" s="506">
        <v>0</v>
      </c>
      <c r="E12" s="506">
        <v>56345652.173912898</v>
      </c>
      <c r="F12" s="506">
        <v>0</v>
      </c>
      <c r="G12" s="506">
        <v>0</v>
      </c>
      <c r="H12" s="506">
        <v>0</v>
      </c>
      <c r="I12" s="506">
        <v>0</v>
      </c>
      <c r="J12" s="506">
        <v>0</v>
      </c>
      <c r="K12" s="507">
        <v>0</v>
      </c>
    </row>
    <row r="13" spans="1:11">
      <c r="A13" s="325">
        <v>5</v>
      </c>
      <c r="B13" s="326" t="s">
        <v>395</v>
      </c>
      <c r="C13" s="516">
        <v>66162335.234516606</v>
      </c>
      <c r="D13" s="506">
        <v>60633782.762329198</v>
      </c>
      <c r="E13" s="506">
        <v>126796117.99684581</v>
      </c>
      <c r="F13" s="506">
        <v>12010352.71222138</v>
      </c>
      <c r="G13" s="506">
        <v>20987964.995646007</v>
      </c>
      <c r="H13" s="506">
        <v>32998317.707867388</v>
      </c>
      <c r="I13" s="506">
        <v>4836709.2025408149</v>
      </c>
      <c r="J13" s="506">
        <v>7906919.865642</v>
      </c>
      <c r="K13" s="507">
        <v>12743629.068182815</v>
      </c>
    </row>
    <row r="14" spans="1:11">
      <c r="A14" s="325">
        <v>6</v>
      </c>
      <c r="B14" s="326" t="s">
        <v>428</v>
      </c>
      <c r="C14" s="516"/>
      <c r="D14" s="506"/>
      <c r="E14" s="506"/>
      <c r="F14" s="506"/>
      <c r="G14" s="506"/>
      <c r="H14" s="506"/>
      <c r="I14" s="506"/>
      <c r="J14" s="506"/>
      <c r="K14" s="507"/>
    </row>
    <row r="15" spans="1:11">
      <c r="A15" s="325">
        <v>7</v>
      </c>
      <c r="B15" s="326" t="s">
        <v>429</v>
      </c>
      <c r="C15" s="516">
        <v>9361278.6874989998</v>
      </c>
      <c r="D15" s="506">
        <v>13042920.777755801</v>
      </c>
      <c r="E15" s="506">
        <v>22404199.465254799</v>
      </c>
      <c r="F15" s="506">
        <v>2460317.7197826002</v>
      </c>
      <c r="G15" s="506">
        <v>0</v>
      </c>
      <c r="H15" s="506"/>
      <c r="I15" s="506">
        <v>2460317.7197826002</v>
      </c>
      <c r="J15" s="506">
        <v>0</v>
      </c>
      <c r="K15" s="507">
        <v>2460317.7197826002</v>
      </c>
    </row>
    <row r="16" spans="1:11">
      <c r="A16" s="325">
        <v>8</v>
      </c>
      <c r="B16" s="327" t="s">
        <v>388</v>
      </c>
      <c r="C16" s="516">
        <v>446800922.74217457</v>
      </c>
      <c r="D16" s="506">
        <v>959159061.63438499</v>
      </c>
      <c r="E16" s="506">
        <v>1405959984.3765595</v>
      </c>
      <c r="F16" s="506">
        <v>104876685.74922007</v>
      </c>
      <c r="G16" s="506">
        <v>147025780.24258542</v>
      </c>
      <c r="H16" s="506">
        <v>251902465.99180549</v>
      </c>
      <c r="I16" s="506">
        <v>72025077.952588022</v>
      </c>
      <c r="J16" s="506">
        <v>85597171.093298033</v>
      </c>
      <c r="K16" s="507">
        <v>157622249.04588607</v>
      </c>
    </row>
    <row r="17" spans="1:11">
      <c r="A17" s="319" t="s">
        <v>385</v>
      </c>
      <c r="B17" s="320"/>
      <c r="C17" s="504"/>
      <c r="D17" s="504"/>
      <c r="E17" s="504"/>
      <c r="F17" s="504"/>
      <c r="G17" s="504"/>
      <c r="H17" s="504"/>
      <c r="I17" s="504"/>
      <c r="J17" s="504"/>
      <c r="K17" s="505"/>
    </row>
    <row r="18" spans="1:11">
      <c r="A18" s="325">
        <v>9</v>
      </c>
      <c r="B18" s="326" t="s">
        <v>391</v>
      </c>
      <c r="C18" s="516"/>
      <c r="D18" s="506">
        <v>0</v>
      </c>
      <c r="E18" s="506">
        <v>0</v>
      </c>
      <c r="F18" s="506"/>
      <c r="G18" s="506"/>
      <c r="H18" s="506"/>
      <c r="I18" s="506"/>
      <c r="J18" s="506"/>
      <c r="K18" s="507"/>
    </row>
    <row r="19" spans="1:11">
      <c r="A19" s="325">
        <v>10</v>
      </c>
      <c r="B19" s="326" t="s">
        <v>430</v>
      </c>
      <c r="C19" s="516">
        <v>358429706.82024539</v>
      </c>
      <c r="D19" s="506">
        <v>580784835.75906706</v>
      </c>
      <c r="E19" s="506">
        <v>939214542.57931244</v>
      </c>
      <c r="F19" s="506">
        <v>11904764.81500385</v>
      </c>
      <c r="G19" s="506">
        <v>7103117.0608915007</v>
      </c>
      <c r="H19" s="506">
        <v>19007881.875895351</v>
      </c>
      <c r="I19" s="506">
        <v>14998992.18532975</v>
      </c>
      <c r="J19" s="506">
        <v>79754845.366445497</v>
      </c>
      <c r="K19" s="507">
        <v>94753837.551775247</v>
      </c>
    </row>
    <row r="20" spans="1:11">
      <c r="A20" s="325">
        <v>11</v>
      </c>
      <c r="B20" s="326" t="s">
        <v>390</v>
      </c>
      <c r="C20" s="516">
        <v>2165814.8422825998</v>
      </c>
      <c r="D20" s="506">
        <v>7082272.7395128999</v>
      </c>
      <c r="E20" s="506">
        <v>9248087.5817954987</v>
      </c>
      <c r="F20" s="506">
        <v>0</v>
      </c>
      <c r="G20" s="506">
        <v>0</v>
      </c>
      <c r="H20" s="506">
        <v>0</v>
      </c>
      <c r="I20" s="506"/>
      <c r="J20" s="506"/>
      <c r="K20" s="507"/>
    </row>
    <row r="21" spans="1:11" ht="13.5" thickBot="1">
      <c r="A21" s="328">
        <v>12</v>
      </c>
      <c r="B21" s="329" t="s">
        <v>389</v>
      </c>
      <c r="C21" s="517">
        <v>360595521.66252798</v>
      </c>
      <c r="D21" s="508">
        <v>587867108.49857998</v>
      </c>
      <c r="E21" s="517">
        <v>948462630.1611079</v>
      </c>
      <c r="F21" s="508">
        <v>11904764.81500385</v>
      </c>
      <c r="G21" s="508">
        <v>7103117.0608915007</v>
      </c>
      <c r="H21" s="508">
        <v>19007881.875895351</v>
      </c>
      <c r="I21" s="508">
        <v>14998992.18532975</v>
      </c>
      <c r="J21" s="508">
        <v>79754845.366445497</v>
      </c>
      <c r="K21" s="509">
        <v>94753837.551775247</v>
      </c>
    </row>
    <row r="22" spans="1:11" ht="38.25" customHeight="1" thickBot="1">
      <c r="A22" s="330"/>
      <c r="B22" s="331"/>
      <c r="C22" s="331"/>
      <c r="D22" s="331"/>
      <c r="E22" s="331"/>
      <c r="F22" s="569" t="s">
        <v>432</v>
      </c>
      <c r="G22" s="567"/>
      <c r="H22" s="567"/>
      <c r="I22" s="569" t="s">
        <v>396</v>
      </c>
      <c r="J22" s="567"/>
      <c r="K22" s="568"/>
    </row>
    <row r="23" spans="1:11">
      <c r="A23" s="332">
        <v>13</v>
      </c>
      <c r="B23" s="333" t="s">
        <v>381</v>
      </c>
      <c r="C23" s="334"/>
      <c r="D23" s="334"/>
      <c r="E23" s="334"/>
      <c r="F23" s="512">
        <v>190471528.8416298</v>
      </c>
      <c r="G23" s="512">
        <v>271022986.6676743</v>
      </c>
      <c r="H23" s="512">
        <v>461494515.50930411</v>
      </c>
      <c r="I23" s="512">
        <v>215857620.62241769</v>
      </c>
      <c r="J23" s="512">
        <v>217626199.26642752</v>
      </c>
      <c r="K23" s="513">
        <v>433483819.88884521</v>
      </c>
    </row>
    <row r="24" spans="1:11" ht="13.5" thickBot="1">
      <c r="A24" s="335">
        <v>14</v>
      </c>
      <c r="B24" s="336" t="s">
        <v>393</v>
      </c>
      <c r="C24" s="337"/>
      <c r="D24" s="338"/>
      <c r="E24" s="339"/>
      <c r="F24" s="514">
        <v>92971920.934216231</v>
      </c>
      <c r="G24" s="514">
        <v>139922663.18169391</v>
      </c>
      <c r="H24" s="514">
        <v>232894584.11591014</v>
      </c>
      <c r="I24" s="514">
        <v>68956685.18410702</v>
      </c>
      <c r="J24" s="514">
        <v>20387210.673540421</v>
      </c>
      <c r="K24" s="515">
        <v>89343895.857647449</v>
      </c>
    </row>
    <row r="25" spans="1:11" ht="13.5" thickBot="1">
      <c r="A25" s="340">
        <v>15</v>
      </c>
      <c r="B25" s="341" t="s">
        <v>394</v>
      </c>
      <c r="C25" s="342"/>
      <c r="D25" s="342"/>
      <c r="E25" s="342"/>
      <c r="F25" s="510">
        <v>2.0486995097842602</v>
      </c>
      <c r="G25" s="510">
        <v>1.9369484578473364</v>
      </c>
      <c r="H25" s="510">
        <v>1.9815596711326753</v>
      </c>
      <c r="I25" s="510">
        <v>3.1303363850234502</v>
      </c>
      <c r="J25" s="510">
        <v>10.674643174648413</v>
      </c>
      <c r="K25" s="511">
        <v>4.8518571495865759</v>
      </c>
    </row>
    <row r="27" spans="1:11" ht="25.5">
      <c r="B27" s="315" t="s">
        <v>431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scale="5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zoomScaleNormal="10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C2" sqref="C2"/>
    </sheetView>
  </sheetViews>
  <sheetFormatPr defaultColWidth="9.140625" defaultRowHeight="12.75"/>
  <cols>
    <col min="1" max="1" width="10.5703125" style="4" bestFit="1" customWidth="1"/>
    <col min="2" max="2" width="42.140625" style="4" customWidth="1"/>
    <col min="3" max="3" width="12.5703125" style="4" bestFit="1" customWidth="1"/>
    <col min="4" max="5" width="11.42578125" style="4" customWidth="1"/>
    <col min="6" max="13" width="9.85546875" style="4" customWidth="1"/>
    <col min="14" max="14" width="20.85546875" style="4" customWidth="1"/>
    <col min="15" max="16384" width="9.140625" style="46"/>
  </cols>
  <sheetData>
    <row r="1" spans="1:14">
      <c r="A1" s="4" t="s">
        <v>30</v>
      </c>
      <c r="B1" s="4" t="str">
        <f>'Info '!C2</f>
        <v>JSC "BasisBank"</v>
      </c>
    </row>
    <row r="2" spans="1:14" ht="14.25" customHeight="1">
      <c r="A2" s="4" t="s">
        <v>31</v>
      </c>
      <c r="B2" s="570">
        <v>43738</v>
      </c>
    </row>
    <row r="3" spans="1:14" ht="14.25" customHeight="1"/>
    <row r="4" spans="1:14" ht="13.5" thickBot="1">
      <c r="A4" s="4" t="s">
        <v>268</v>
      </c>
      <c r="B4" s="258" t="s">
        <v>28</v>
      </c>
    </row>
    <row r="5" spans="1:14" s="195" customFormat="1">
      <c r="A5" s="191"/>
      <c r="B5" s="192"/>
      <c r="C5" s="193" t="s">
        <v>0</v>
      </c>
      <c r="D5" s="193" t="s">
        <v>1</v>
      </c>
      <c r="E5" s="193" t="s">
        <v>2</v>
      </c>
      <c r="F5" s="193" t="s">
        <v>3</v>
      </c>
      <c r="G5" s="193" t="s">
        <v>4</v>
      </c>
      <c r="H5" s="193" t="s">
        <v>5</v>
      </c>
      <c r="I5" s="193" t="s">
        <v>8</v>
      </c>
      <c r="J5" s="193" t="s">
        <v>9</v>
      </c>
      <c r="K5" s="193" t="s">
        <v>10</v>
      </c>
      <c r="L5" s="193" t="s">
        <v>11</v>
      </c>
      <c r="M5" s="193" t="s">
        <v>12</v>
      </c>
      <c r="N5" s="194" t="s">
        <v>13</v>
      </c>
    </row>
    <row r="6" spans="1:14" ht="25.5">
      <c r="A6" s="196"/>
      <c r="B6" s="197"/>
      <c r="C6" s="198" t="s">
        <v>267</v>
      </c>
      <c r="D6" s="199" t="s">
        <v>266</v>
      </c>
      <c r="E6" s="200" t="s">
        <v>265</v>
      </c>
      <c r="F6" s="201">
        <v>0</v>
      </c>
      <c r="G6" s="201">
        <v>0.2</v>
      </c>
      <c r="H6" s="201">
        <v>0.35</v>
      </c>
      <c r="I6" s="201">
        <v>0.5</v>
      </c>
      <c r="J6" s="201">
        <v>0.75</v>
      </c>
      <c r="K6" s="201">
        <v>1</v>
      </c>
      <c r="L6" s="201">
        <v>1.5</v>
      </c>
      <c r="M6" s="201">
        <v>2.5</v>
      </c>
      <c r="N6" s="257" t="s">
        <v>279</v>
      </c>
    </row>
    <row r="7" spans="1:14" ht="15">
      <c r="A7" s="202">
        <v>1</v>
      </c>
      <c r="B7" s="203" t="s">
        <v>264</v>
      </c>
      <c r="C7" s="204">
        <f>SUM(C8:C13)</f>
        <v>0</v>
      </c>
      <c r="D7" s="197"/>
      <c r="E7" s="205">
        <f t="shared" ref="E7:M7" si="0">SUM(E8:E13)</f>
        <v>0</v>
      </c>
      <c r="F7" s="206">
        <f>SUM(F8:F13)</f>
        <v>0</v>
      </c>
      <c r="G7" s="206">
        <f t="shared" si="0"/>
        <v>0</v>
      </c>
      <c r="H7" s="206">
        <f t="shared" si="0"/>
        <v>0</v>
      </c>
      <c r="I7" s="206">
        <f t="shared" si="0"/>
        <v>0</v>
      </c>
      <c r="J7" s="206">
        <f t="shared" si="0"/>
        <v>0</v>
      </c>
      <c r="K7" s="206">
        <f t="shared" si="0"/>
        <v>0</v>
      </c>
      <c r="L7" s="206">
        <f t="shared" si="0"/>
        <v>0</v>
      </c>
      <c r="M7" s="206">
        <f t="shared" si="0"/>
        <v>0</v>
      </c>
      <c r="N7" s="207">
        <f>SUM(N8:N13)</f>
        <v>0</v>
      </c>
    </row>
    <row r="8" spans="1:14" ht="14.25">
      <c r="A8" s="202">
        <v>1.1000000000000001</v>
      </c>
      <c r="B8" s="208" t="s">
        <v>262</v>
      </c>
      <c r="C8" s="206">
        <v>0</v>
      </c>
      <c r="D8" s="209">
        <v>0.02</v>
      </c>
      <c r="E8" s="205">
        <f>C8*D8</f>
        <v>0</v>
      </c>
      <c r="F8" s="206"/>
      <c r="G8" s="206"/>
      <c r="H8" s="206"/>
      <c r="I8" s="206"/>
      <c r="J8" s="206"/>
      <c r="K8" s="206"/>
      <c r="L8" s="206"/>
      <c r="M8" s="206"/>
      <c r="N8" s="207">
        <f>SUMPRODUCT($F$6:$M$6,F8:M8)</f>
        <v>0</v>
      </c>
    </row>
    <row r="9" spans="1:14" ht="14.25">
      <c r="A9" s="202">
        <v>1.2</v>
      </c>
      <c r="B9" s="208" t="s">
        <v>261</v>
      </c>
      <c r="C9" s="206">
        <v>0</v>
      </c>
      <c r="D9" s="209">
        <v>0.05</v>
      </c>
      <c r="E9" s="205">
        <f>C9*D9</f>
        <v>0</v>
      </c>
      <c r="F9" s="206"/>
      <c r="G9" s="206"/>
      <c r="H9" s="206"/>
      <c r="I9" s="206"/>
      <c r="J9" s="206"/>
      <c r="K9" s="206"/>
      <c r="L9" s="206"/>
      <c r="M9" s="206"/>
      <c r="N9" s="207">
        <f t="shared" ref="N9:N12" si="1">SUMPRODUCT($F$6:$M$6,F9:M9)</f>
        <v>0</v>
      </c>
    </row>
    <row r="10" spans="1:14" ht="14.25">
      <c r="A10" s="202">
        <v>1.3</v>
      </c>
      <c r="B10" s="208" t="s">
        <v>260</v>
      </c>
      <c r="C10" s="206">
        <v>0</v>
      </c>
      <c r="D10" s="209">
        <v>0.08</v>
      </c>
      <c r="E10" s="205">
        <f>C10*D10</f>
        <v>0</v>
      </c>
      <c r="F10" s="206"/>
      <c r="G10" s="206"/>
      <c r="H10" s="206"/>
      <c r="I10" s="206"/>
      <c r="J10" s="206"/>
      <c r="K10" s="206"/>
      <c r="L10" s="206"/>
      <c r="M10" s="206"/>
      <c r="N10" s="207">
        <f>SUMPRODUCT($F$6:$M$6,F10:M10)</f>
        <v>0</v>
      </c>
    </row>
    <row r="11" spans="1:14" ht="14.25">
      <c r="A11" s="202">
        <v>1.4</v>
      </c>
      <c r="B11" s="208" t="s">
        <v>259</v>
      </c>
      <c r="C11" s="206">
        <v>0</v>
      </c>
      <c r="D11" s="209">
        <v>0.11</v>
      </c>
      <c r="E11" s="205">
        <f>C11*D11</f>
        <v>0</v>
      </c>
      <c r="F11" s="206"/>
      <c r="G11" s="206"/>
      <c r="H11" s="206"/>
      <c r="I11" s="206"/>
      <c r="J11" s="206"/>
      <c r="K11" s="206"/>
      <c r="L11" s="206"/>
      <c r="M11" s="206"/>
      <c r="N11" s="207">
        <f t="shared" si="1"/>
        <v>0</v>
      </c>
    </row>
    <row r="12" spans="1:14" ht="14.25">
      <c r="A12" s="202">
        <v>1.5</v>
      </c>
      <c r="B12" s="208" t="s">
        <v>258</v>
      </c>
      <c r="C12" s="206">
        <v>0</v>
      </c>
      <c r="D12" s="209">
        <v>0.14000000000000001</v>
      </c>
      <c r="E12" s="205">
        <f>C12*D12</f>
        <v>0</v>
      </c>
      <c r="F12" s="206"/>
      <c r="G12" s="206"/>
      <c r="H12" s="206"/>
      <c r="I12" s="206"/>
      <c r="J12" s="206"/>
      <c r="K12" s="206"/>
      <c r="L12" s="206"/>
      <c r="M12" s="206"/>
      <c r="N12" s="207">
        <f t="shared" si="1"/>
        <v>0</v>
      </c>
    </row>
    <row r="13" spans="1:14" ht="14.25">
      <c r="A13" s="202">
        <v>1.6</v>
      </c>
      <c r="B13" s="210" t="s">
        <v>257</v>
      </c>
      <c r="C13" s="206">
        <v>0</v>
      </c>
      <c r="D13" s="211"/>
      <c r="E13" s="206"/>
      <c r="F13" s="206"/>
      <c r="G13" s="206"/>
      <c r="H13" s="206"/>
      <c r="I13" s="206"/>
      <c r="J13" s="206"/>
      <c r="K13" s="206"/>
      <c r="L13" s="206"/>
      <c r="M13" s="206"/>
      <c r="N13" s="207">
        <f>SUMPRODUCT($F$6:$M$6,F13:M13)</f>
        <v>0</v>
      </c>
    </row>
    <row r="14" spans="1:14" ht="15">
      <c r="A14" s="202">
        <v>2</v>
      </c>
      <c r="B14" s="212" t="s">
        <v>263</v>
      </c>
      <c r="C14" s="204">
        <f>SUM(C15:C20)</f>
        <v>0</v>
      </c>
      <c r="D14" s="197"/>
      <c r="E14" s="205">
        <f t="shared" ref="E14:M14" si="2">SUM(E15:E20)</f>
        <v>0</v>
      </c>
      <c r="F14" s="206">
        <f t="shared" si="2"/>
        <v>0</v>
      </c>
      <c r="G14" s="206">
        <f t="shared" si="2"/>
        <v>0</v>
      </c>
      <c r="H14" s="206">
        <f t="shared" si="2"/>
        <v>0</v>
      </c>
      <c r="I14" s="206">
        <f t="shared" si="2"/>
        <v>0</v>
      </c>
      <c r="J14" s="206">
        <f t="shared" si="2"/>
        <v>0</v>
      </c>
      <c r="K14" s="206">
        <f t="shared" si="2"/>
        <v>0</v>
      </c>
      <c r="L14" s="206">
        <f t="shared" si="2"/>
        <v>0</v>
      </c>
      <c r="M14" s="206">
        <f t="shared" si="2"/>
        <v>0</v>
      </c>
      <c r="N14" s="207">
        <f>SUM(N15:N20)</f>
        <v>0</v>
      </c>
    </row>
    <row r="15" spans="1:14" ht="14.25">
      <c r="A15" s="202">
        <v>2.1</v>
      </c>
      <c r="B15" s="210" t="s">
        <v>262</v>
      </c>
      <c r="C15" s="206"/>
      <c r="D15" s="209">
        <v>5.0000000000000001E-3</v>
      </c>
      <c r="E15" s="205">
        <f>C15*D15</f>
        <v>0</v>
      </c>
      <c r="F15" s="206"/>
      <c r="G15" s="206"/>
      <c r="H15" s="206"/>
      <c r="I15" s="206"/>
      <c r="J15" s="206"/>
      <c r="K15" s="206"/>
      <c r="L15" s="206"/>
      <c r="M15" s="206"/>
      <c r="N15" s="207">
        <f>SUMPRODUCT($F$6:$M$6,F15:M15)</f>
        <v>0</v>
      </c>
    </row>
    <row r="16" spans="1:14" ht="14.25">
      <c r="A16" s="202">
        <v>2.2000000000000002</v>
      </c>
      <c r="B16" s="210" t="s">
        <v>261</v>
      </c>
      <c r="C16" s="206"/>
      <c r="D16" s="209">
        <v>0.01</v>
      </c>
      <c r="E16" s="205">
        <f>C16*D16</f>
        <v>0</v>
      </c>
      <c r="F16" s="206"/>
      <c r="G16" s="206"/>
      <c r="H16" s="206"/>
      <c r="I16" s="206"/>
      <c r="J16" s="206"/>
      <c r="K16" s="206"/>
      <c r="L16" s="206"/>
      <c r="M16" s="206"/>
      <c r="N16" s="207">
        <f t="shared" ref="N16:N20" si="3">SUMPRODUCT($F$6:$M$6,F16:M16)</f>
        <v>0</v>
      </c>
    </row>
    <row r="17" spans="1:14" ht="14.25">
      <c r="A17" s="202">
        <v>2.2999999999999998</v>
      </c>
      <c r="B17" s="210" t="s">
        <v>260</v>
      </c>
      <c r="C17" s="206"/>
      <c r="D17" s="209">
        <v>0.02</v>
      </c>
      <c r="E17" s="205">
        <f>C17*D17</f>
        <v>0</v>
      </c>
      <c r="F17" s="206"/>
      <c r="G17" s="206"/>
      <c r="H17" s="206"/>
      <c r="I17" s="206"/>
      <c r="J17" s="206"/>
      <c r="K17" s="206"/>
      <c r="L17" s="206"/>
      <c r="M17" s="206"/>
      <c r="N17" s="207">
        <f t="shared" si="3"/>
        <v>0</v>
      </c>
    </row>
    <row r="18" spans="1:14" ht="14.25">
      <c r="A18" s="202">
        <v>2.4</v>
      </c>
      <c r="B18" s="210" t="s">
        <v>259</v>
      </c>
      <c r="C18" s="206"/>
      <c r="D18" s="209">
        <v>0.03</v>
      </c>
      <c r="E18" s="205">
        <f>C18*D18</f>
        <v>0</v>
      </c>
      <c r="F18" s="206"/>
      <c r="G18" s="206"/>
      <c r="H18" s="206"/>
      <c r="I18" s="206"/>
      <c r="J18" s="206"/>
      <c r="K18" s="206"/>
      <c r="L18" s="206"/>
      <c r="M18" s="206"/>
      <c r="N18" s="207">
        <f t="shared" si="3"/>
        <v>0</v>
      </c>
    </row>
    <row r="19" spans="1:14" ht="14.25">
      <c r="A19" s="202">
        <v>2.5</v>
      </c>
      <c r="B19" s="210" t="s">
        <v>258</v>
      </c>
      <c r="C19" s="206"/>
      <c r="D19" s="209">
        <v>0.04</v>
      </c>
      <c r="E19" s="205">
        <f>C19*D19</f>
        <v>0</v>
      </c>
      <c r="F19" s="206"/>
      <c r="G19" s="206"/>
      <c r="H19" s="206"/>
      <c r="I19" s="206"/>
      <c r="J19" s="206"/>
      <c r="K19" s="206"/>
      <c r="L19" s="206"/>
      <c r="M19" s="206"/>
      <c r="N19" s="207">
        <f t="shared" si="3"/>
        <v>0</v>
      </c>
    </row>
    <row r="20" spans="1:14" ht="14.25">
      <c r="A20" s="202">
        <v>2.6</v>
      </c>
      <c r="B20" s="210" t="s">
        <v>257</v>
      </c>
      <c r="C20" s="206"/>
      <c r="D20" s="211"/>
      <c r="E20" s="213"/>
      <c r="F20" s="206"/>
      <c r="G20" s="206"/>
      <c r="H20" s="206"/>
      <c r="I20" s="206"/>
      <c r="J20" s="206"/>
      <c r="K20" s="206"/>
      <c r="L20" s="206"/>
      <c r="M20" s="206"/>
      <c r="N20" s="207">
        <f t="shared" si="3"/>
        <v>0</v>
      </c>
    </row>
    <row r="21" spans="1:14" ht="15.75" thickBot="1">
      <c r="A21" s="214"/>
      <c r="B21" s="215" t="s">
        <v>107</v>
      </c>
      <c r="C21" s="190">
        <f>C14+C7</f>
        <v>0</v>
      </c>
      <c r="D21" s="216"/>
      <c r="E21" s="217">
        <f>E14+E7</f>
        <v>0</v>
      </c>
      <c r="F21" s="218">
        <f>F7+F14</f>
        <v>0</v>
      </c>
      <c r="G21" s="218">
        <f t="shared" ref="G21:L21" si="4">G7+G14</f>
        <v>0</v>
      </c>
      <c r="H21" s="218">
        <f t="shared" si="4"/>
        <v>0</v>
      </c>
      <c r="I21" s="218">
        <f t="shared" si="4"/>
        <v>0</v>
      </c>
      <c r="J21" s="218">
        <f t="shared" si="4"/>
        <v>0</v>
      </c>
      <c r="K21" s="218">
        <f t="shared" si="4"/>
        <v>0</v>
      </c>
      <c r="L21" s="218">
        <f t="shared" si="4"/>
        <v>0</v>
      </c>
      <c r="M21" s="218">
        <f>M7+M14</f>
        <v>0</v>
      </c>
      <c r="N21" s="219">
        <f>N14+N7</f>
        <v>0</v>
      </c>
    </row>
    <row r="22" spans="1:14">
      <c r="E22" s="220"/>
      <c r="F22" s="220"/>
      <c r="G22" s="220"/>
      <c r="H22" s="220"/>
      <c r="I22" s="220"/>
      <c r="J22" s="220"/>
      <c r="K22" s="220"/>
      <c r="L22" s="220"/>
      <c r="M22" s="220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  <pageSetup scale="44" orientation="landscape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abSelected="1" zoomScale="90" zoomScaleNormal="90" workbookViewId="0">
      <selection activeCell="N32" sqref="N32"/>
    </sheetView>
  </sheetViews>
  <sheetFormatPr defaultRowHeight="15"/>
  <cols>
    <col min="1" max="1" width="11.42578125" customWidth="1"/>
    <col min="2" max="2" width="76.85546875" style="377" customWidth="1"/>
    <col min="3" max="3" width="22.85546875" customWidth="1"/>
    <col min="8" max="8" width="9.42578125" customWidth="1"/>
  </cols>
  <sheetData>
    <row r="1" spans="1:3">
      <c r="A1" s="2" t="s">
        <v>30</v>
      </c>
      <c r="B1" t="str">
        <f>'Info '!C2</f>
        <v>JSC "BasisBank"</v>
      </c>
    </row>
    <row r="2" spans="1:3">
      <c r="A2" s="2" t="s">
        <v>31</v>
      </c>
      <c r="B2" s="570">
        <v>43738</v>
      </c>
    </row>
    <row r="3" spans="1:3">
      <c r="A3" s="4"/>
      <c r="B3"/>
    </row>
    <row r="4" spans="1:3">
      <c r="A4" s="4" t="s">
        <v>436</v>
      </c>
      <c r="B4" t="s">
        <v>437</v>
      </c>
    </row>
    <row r="5" spans="1:3">
      <c r="A5" s="378" t="s">
        <v>438</v>
      </c>
      <c r="B5" s="379"/>
      <c r="C5" s="380"/>
    </row>
    <row r="6" spans="1:3" ht="24">
      <c r="A6" s="381">
        <v>1</v>
      </c>
      <c r="B6" s="382" t="s">
        <v>439</v>
      </c>
      <c r="C6" s="383">
        <v>1539494354.2426002</v>
      </c>
    </row>
    <row r="7" spans="1:3">
      <c r="A7" s="381">
        <v>2</v>
      </c>
      <c r="B7" s="382" t="s">
        <v>440</v>
      </c>
      <c r="C7" s="383">
        <v>-1776288.63</v>
      </c>
    </row>
    <row r="8" spans="1:3" ht="24">
      <c r="A8" s="384">
        <v>3</v>
      </c>
      <c r="B8" s="385" t="s">
        <v>441</v>
      </c>
      <c r="C8" s="383">
        <v>1537718065.6126001</v>
      </c>
    </row>
    <row r="9" spans="1:3">
      <c r="A9" s="378" t="s">
        <v>442</v>
      </c>
      <c r="B9" s="379"/>
      <c r="C9" s="386"/>
    </row>
    <row r="10" spans="1:3" ht="24">
      <c r="A10" s="387">
        <v>4</v>
      </c>
      <c r="B10" s="388" t="s">
        <v>443</v>
      </c>
      <c r="C10" s="383"/>
    </row>
    <row r="11" spans="1:3">
      <c r="A11" s="387">
        <v>5</v>
      </c>
      <c r="B11" s="389" t="s">
        <v>444</v>
      </c>
      <c r="C11" s="383"/>
    </row>
    <row r="12" spans="1:3">
      <c r="A12" s="387" t="s">
        <v>445</v>
      </c>
      <c r="B12" s="389" t="s">
        <v>446</v>
      </c>
      <c r="C12" s="383">
        <v>0</v>
      </c>
    </row>
    <row r="13" spans="1:3" ht="24">
      <c r="A13" s="390">
        <v>6</v>
      </c>
      <c r="B13" s="388" t="s">
        <v>447</v>
      </c>
      <c r="C13" s="383"/>
    </row>
    <row r="14" spans="1:3">
      <c r="A14" s="390">
        <v>7</v>
      </c>
      <c r="B14" s="391" t="s">
        <v>448</v>
      </c>
      <c r="C14" s="383"/>
    </row>
    <row r="15" spans="1:3">
      <c r="A15" s="392">
        <v>8</v>
      </c>
      <c r="B15" s="393" t="s">
        <v>449</v>
      </c>
      <c r="C15" s="383"/>
    </row>
    <row r="16" spans="1:3">
      <c r="A16" s="390">
        <v>9</v>
      </c>
      <c r="B16" s="391" t="s">
        <v>450</v>
      </c>
      <c r="C16" s="383"/>
    </row>
    <row r="17" spans="1:3">
      <c r="A17" s="390">
        <v>10</v>
      </c>
      <c r="B17" s="391" t="s">
        <v>451</v>
      </c>
      <c r="C17" s="383"/>
    </row>
    <row r="18" spans="1:3">
      <c r="A18" s="394">
        <v>11</v>
      </c>
      <c r="B18" s="395" t="s">
        <v>452</v>
      </c>
      <c r="C18" s="396">
        <v>0</v>
      </c>
    </row>
    <row r="19" spans="1:3">
      <c r="A19" s="397" t="s">
        <v>453</v>
      </c>
      <c r="B19" s="398"/>
      <c r="C19" s="399"/>
    </row>
    <row r="20" spans="1:3" ht="24">
      <c r="A20" s="400">
        <v>12</v>
      </c>
      <c r="B20" s="388" t="s">
        <v>454</v>
      </c>
      <c r="C20" s="383"/>
    </row>
    <row r="21" spans="1:3">
      <c r="A21" s="400">
        <v>13</v>
      </c>
      <c r="B21" s="388" t="s">
        <v>455</v>
      </c>
      <c r="C21" s="383"/>
    </row>
    <row r="22" spans="1:3">
      <c r="A22" s="400">
        <v>14</v>
      </c>
      <c r="B22" s="388" t="s">
        <v>456</v>
      </c>
      <c r="C22" s="383"/>
    </row>
    <row r="23" spans="1:3" ht="24">
      <c r="A23" s="400" t="s">
        <v>457</v>
      </c>
      <c r="B23" s="388" t="s">
        <v>458</v>
      </c>
      <c r="C23" s="383"/>
    </row>
    <row r="24" spans="1:3">
      <c r="A24" s="400">
        <v>15</v>
      </c>
      <c r="B24" s="388" t="s">
        <v>459</v>
      </c>
      <c r="C24" s="383"/>
    </row>
    <row r="25" spans="1:3">
      <c r="A25" s="400" t="s">
        <v>460</v>
      </c>
      <c r="B25" s="388" t="s">
        <v>461</v>
      </c>
      <c r="C25" s="383"/>
    </row>
    <row r="26" spans="1:3">
      <c r="A26" s="401">
        <v>16</v>
      </c>
      <c r="B26" s="402" t="s">
        <v>462</v>
      </c>
      <c r="C26" s="396">
        <v>0</v>
      </c>
    </row>
    <row r="27" spans="1:3">
      <c r="A27" s="378" t="s">
        <v>463</v>
      </c>
      <c r="B27" s="379"/>
      <c r="C27" s="386"/>
    </row>
    <row r="28" spans="1:3">
      <c r="A28" s="403">
        <v>17</v>
      </c>
      <c r="B28" s="389" t="s">
        <v>464</v>
      </c>
      <c r="C28" s="383">
        <v>153669427.6302</v>
      </c>
    </row>
    <row r="29" spans="1:3">
      <c r="A29" s="403">
        <v>18</v>
      </c>
      <c r="B29" s="389" t="s">
        <v>465</v>
      </c>
      <c r="C29" s="383">
        <v>-40934372.54708001</v>
      </c>
    </row>
    <row r="30" spans="1:3">
      <c r="A30" s="401">
        <v>19</v>
      </c>
      <c r="B30" s="402" t="s">
        <v>466</v>
      </c>
      <c r="C30" s="396">
        <v>112735055.08311999</v>
      </c>
    </row>
    <row r="31" spans="1:3">
      <c r="A31" s="378" t="s">
        <v>467</v>
      </c>
      <c r="B31" s="379"/>
      <c r="C31" s="386"/>
    </row>
    <row r="32" spans="1:3" ht="24">
      <c r="A32" s="403" t="s">
        <v>468</v>
      </c>
      <c r="B32" s="388" t="s">
        <v>469</v>
      </c>
      <c r="C32" s="404"/>
    </row>
    <row r="33" spans="1:3">
      <c r="A33" s="403" t="s">
        <v>470</v>
      </c>
      <c r="B33" s="389" t="s">
        <v>471</v>
      </c>
      <c r="C33" s="404"/>
    </row>
    <row r="34" spans="1:3">
      <c r="A34" s="378" t="s">
        <v>472</v>
      </c>
      <c r="B34" s="379"/>
      <c r="C34" s="386"/>
    </row>
    <row r="35" spans="1:3">
      <c r="A35" s="405">
        <v>20</v>
      </c>
      <c r="B35" s="406" t="s">
        <v>473</v>
      </c>
      <c r="C35" s="396">
        <v>218750973.47</v>
      </c>
    </row>
    <row r="36" spans="1:3">
      <c r="A36" s="401">
        <v>21</v>
      </c>
      <c r="B36" s="402" t="s">
        <v>474</v>
      </c>
      <c r="C36" s="396">
        <v>1650453120.6957202</v>
      </c>
    </row>
    <row r="37" spans="1:3">
      <c r="A37" s="378" t="s">
        <v>475</v>
      </c>
      <c r="B37" s="379"/>
      <c r="C37" s="386"/>
    </row>
    <row r="38" spans="1:3">
      <c r="A38" s="401">
        <v>22</v>
      </c>
      <c r="B38" s="402" t="s">
        <v>475</v>
      </c>
      <c r="C38" s="518">
        <v>0.13253994962170709</v>
      </c>
    </row>
    <row r="39" spans="1:3">
      <c r="A39" s="378" t="s">
        <v>476</v>
      </c>
      <c r="B39" s="379"/>
      <c r="C39" s="386"/>
    </row>
    <row r="40" spans="1:3">
      <c r="A40" s="407" t="s">
        <v>477</v>
      </c>
      <c r="B40" s="388" t="s">
        <v>478</v>
      </c>
      <c r="C40" s="404"/>
    </row>
    <row r="41" spans="1:3" ht="24">
      <c r="A41" s="408" t="s">
        <v>479</v>
      </c>
      <c r="B41" s="382" t="s">
        <v>480</v>
      </c>
      <c r="C41" s="404"/>
    </row>
  </sheetData>
  <pageMargins left="0.7" right="0.7" top="0.75" bottom="0.75" header="0.3" footer="0.3"/>
  <pageSetup scale="83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Normal="10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J9" sqref="J9"/>
    </sheetView>
  </sheetViews>
  <sheetFormatPr defaultColWidth="9.140625" defaultRowHeight="14.25"/>
  <cols>
    <col min="1" max="1" width="9.5703125" style="3" bestFit="1" customWidth="1"/>
    <col min="2" max="2" width="86" style="3" customWidth="1"/>
    <col min="3" max="3" width="12.7109375" style="3" customWidth="1"/>
    <col min="4" max="7" width="12.7109375" style="4" customWidth="1"/>
    <col min="8" max="13" width="6.7109375" style="5" customWidth="1"/>
    <col min="14" max="16384" width="9.140625" style="5"/>
  </cols>
  <sheetData>
    <row r="1" spans="1:8">
      <c r="A1" s="2" t="s">
        <v>30</v>
      </c>
      <c r="B1" s="3" t="str">
        <f>'Info '!C2</f>
        <v>JSC "BasisBank"</v>
      </c>
    </row>
    <row r="2" spans="1:8">
      <c r="A2" s="2" t="s">
        <v>31</v>
      </c>
      <c r="B2" s="570">
        <v>43738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5" thickBot="1">
      <c r="A4" s="9" t="s">
        <v>142</v>
      </c>
      <c r="B4" s="10" t="s">
        <v>141</v>
      </c>
      <c r="C4" s="10"/>
      <c r="D4" s="10"/>
      <c r="E4" s="10"/>
      <c r="F4" s="10"/>
      <c r="G4" s="10"/>
      <c r="H4" s="8"/>
    </row>
    <row r="5" spans="1:8">
      <c r="A5" s="11" t="s">
        <v>6</v>
      </c>
      <c r="B5" s="12"/>
      <c r="C5" s="429">
        <v>43738</v>
      </c>
      <c r="D5" s="430">
        <v>43646</v>
      </c>
      <c r="E5" s="429">
        <v>43555</v>
      </c>
      <c r="F5" s="430">
        <v>43465</v>
      </c>
      <c r="G5" s="431">
        <v>43373</v>
      </c>
    </row>
    <row r="6" spans="1:8">
      <c r="B6" s="236" t="s">
        <v>140</v>
      </c>
      <c r="C6" s="324"/>
      <c r="D6" s="324"/>
      <c r="E6" s="324"/>
      <c r="F6" s="324"/>
      <c r="G6" s="349"/>
    </row>
    <row r="7" spans="1:8">
      <c r="A7" s="13"/>
      <c r="B7" s="237" t="s">
        <v>134</v>
      </c>
      <c r="C7" s="324"/>
      <c r="D7" s="324"/>
      <c r="E7" s="324"/>
      <c r="F7" s="324"/>
      <c r="G7" s="349"/>
    </row>
    <row r="8" spans="1:8" ht="15">
      <c r="A8" s="371">
        <v>1</v>
      </c>
      <c r="B8" s="14" t="s">
        <v>139</v>
      </c>
      <c r="C8" s="432">
        <v>218750973.47</v>
      </c>
      <c r="D8" s="433">
        <v>210197881.79999998</v>
      </c>
      <c r="E8" s="433">
        <v>209924565.16999999</v>
      </c>
      <c r="F8" s="433">
        <v>207916637.90359998</v>
      </c>
      <c r="G8" s="434">
        <v>196327317.77559999</v>
      </c>
    </row>
    <row r="9" spans="1:8" ht="15">
      <c r="A9" s="371">
        <v>2</v>
      </c>
      <c r="B9" s="14" t="s">
        <v>138</v>
      </c>
      <c r="C9" s="432">
        <v>218750973.47</v>
      </c>
      <c r="D9" s="433">
        <v>210197881.79999998</v>
      </c>
      <c r="E9" s="433">
        <v>209924565.16999999</v>
      </c>
      <c r="F9" s="433">
        <v>207916637.90359998</v>
      </c>
      <c r="G9" s="434">
        <v>196327317.77559999</v>
      </c>
    </row>
    <row r="10" spans="1:8" ht="15">
      <c r="A10" s="371">
        <v>3</v>
      </c>
      <c r="B10" s="14" t="s">
        <v>137</v>
      </c>
      <c r="C10" s="432">
        <v>248732469.75277609</v>
      </c>
      <c r="D10" s="433">
        <v>225806272.84884182</v>
      </c>
      <c r="E10" s="433">
        <v>224305045.36071205</v>
      </c>
      <c r="F10" s="433">
        <v>221980553.73650903</v>
      </c>
      <c r="G10" s="434">
        <v>209132513.19832939</v>
      </c>
    </row>
    <row r="11" spans="1:8" ht="15">
      <c r="A11" s="372"/>
      <c r="B11" s="236" t="s">
        <v>136</v>
      </c>
      <c r="C11" s="324"/>
      <c r="D11" s="324"/>
      <c r="E11" s="324"/>
      <c r="F11" s="324"/>
      <c r="G11" s="349"/>
    </row>
    <row r="12" spans="1:8" ht="15" customHeight="1">
      <c r="A12" s="371">
        <v>4</v>
      </c>
      <c r="B12" s="14" t="s">
        <v>269</v>
      </c>
      <c r="C12" s="435">
        <v>1344638132.5189607</v>
      </c>
      <c r="D12" s="433">
        <v>1354642967.9517217</v>
      </c>
      <c r="E12" s="433">
        <v>1243022792.4400394</v>
      </c>
      <c r="F12" s="433">
        <v>1227819485.8264616</v>
      </c>
      <c r="G12" s="434">
        <v>1113866214.8477025</v>
      </c>
    </row>
    <row r="13" spans="1:8" ht="15">
      <c r="A13" s="372"/>
      <c r="B13" s="236" t="s">
        <v>135</v>
      </c>
      <c r="C13" s="324"/>
      <c r="D13" s="324"/>
      <c r="E13" s="324"/>
      <c r="F13" s="324"/>
      <c r="G13" s="349"/>
    </row>
    <row r="14" spans="1:8" s="15" customFormat="1" ht="15">
      <c r="A14" s="371"/>
      <c r="B14" s="237" t="s">
        <v>134</v>
      </c>
      <c r="C14" s="324"/>
      <c r="D14" s="324"/>
      <c r="E14" s="324"/>
      <c r="F14" s="324"/>
      <c r="G14" s="349"/>
    </row>
    <row r="15" spans="1:8" ht="15">
      <c r="A15" s="373">
        <v>5</v>
      </c>
      <c r="B15" s="14" t="str">
        <f>"Common equity Tier 1 ratio &gt;="&amp;'9.1. Capital Requirements'!C19*100&amp;"%"</f>
        <v>Common equity Tier 1 ratio &gt;=8.63734511061358%</v>
      </c>
      <c r="C15" s="436">
        <v>0.16268389850004153</v>
      </c>
      <c r="D15" s="437">
        <v>0.15516847374022708</v>
      </c>
      <c r="E15" s="437">
        <v>0.16888231370071702</v>
      </c>
      <c r="F15" s="437">
        <v>0.16933811549964817</v>
      </c>
      <c r="G15" s="438">
        <v>0.17625753897423271</v>
      </c>
    </row>
    <row r="16" spans="1:8" ht="15" customHeight="1">
      <c r="A16" s="373">
        <v>6</v>
      </c>
      <c r="B16" s="14" t="str">
        <f>"Tier 1 ratio &gt;="&amp;'9.1. Capital Requirements'!C20*100&amp;"%"</f>
        <v>Tier 1 ratio &gt;=10.6896499145899%</v>
      </c>
      <c r="C16" s="436">
        <v>0.16268389850004153</v>
      </c>
      <c r="D16" s="437">
        <v>0.15516847374022708</v>
      </c>
      <c r="E16" s="437">
        <v>0.16888231370071702</v>
      </c>
      <c r="F16" s="437">
        <v>0.16933811549964817</v>
      </c>
      <c r="G16" s="438">
        <v>0.17625753897423271</v>
      </c>
    </row>
    <row r="17" spans="1:7" ht="15">
      <c r="A17" s="373">
        <v>7</v>
      </c>
      <c r="B17" s="14" t="str">
        <f>"Total Regulatory Capital ratio &gt;="&amp;'9.1. Capital Requirements'!C21*100&amp;"%"</f>
        <v>Total Regulatory Capital ratio &gt;=16.0666917112544%</v>
      </c>
      <c r="C17" s="436">
        <v>0.18498097275198963</v>
      </c>
      <c r="D17" s="437">
        <v>0.16669061752136108</v>
      </c>
      <c r="E17" s="437">
        <v>0.18045127307794884</v>
      </c>
      <c r="F17" s="437">
        <v>0.18079249946672005</v>
      </c>
      <c r="G17" s="438">
        <v>0.1877537090277254</v>
      </c>
    </row>
    <row r="18" spans="1:7" ht="15">
      <c r="A18" s="372"/>
      <c r="B18" s="238" t="s">
        <v>133</v>
      </c>
      <c r="C18" s="439"/>
      <c r="D18" s="324"/>
      <c r="E18" s="324"/>
      <c r="F18" s="324"/>
      <c r="G18" s="349"/>
    </row>
    <row r="19" spans="1:7" ht="15" customHeight="1">
      <c r="A19" s="374">
        <v>8</v>
      </c>
      <c r="B19" s="14" t="s">
        <v>132</v>
      </c>
      <c r="C19" s="440">
        <v>7.547097025976339E-2</v>
      </c>
      <c r="D19" s="441">
        <v>7.5940988753890257E-2</v>
      </c>
      <c r="E19" s="441">
        <v>7.5984220434931665E-2</v>
      </c>
      <c r="F19" s="441">
        <v>7.8368089387850878E-2</v>
      </c>
      <c r="G19" s="442">
        <v>7.8104187589757165E-2</v>
      </c>
    </row>
    <row r="20" spans="1:7" ht="15">
      <c r="A20" s="374">
        <v>9</v>
      </c>
      <c r="B20" s="14" t="s">
        <v>131</v>
      </c>
      <c r="C20" s="440">
        <v>3.6969661371401834E-2</v>
      </c>
      <c r="D20" s="441">
        <v>3.6859486558429445E-2</v>
      </c>
      <c r="E20" s="441">
        <v>3.6769033292426312E-2</v>
      </c>
      <c r="F20" s="441">
        <v>3.5090610937669693E-2</v>
      </c>
      <c r="G20" s="442">
        <v>3.4366168971105143E-2</v>
      </c>
    </row>
    <row r="21" spans="1:7" ht="15">
      <c r="A21" s="374">
        <v>10</v>
      </c>
      <c r="B21" s="14" t="s">
        <v>130</v>
      </c>
      <c r="C21" s="440">
        <v>2.3868923491411873E-2</v>
      </c>
      <c r="D21" s="441">
        <v>2.3658601903984815E-2</v>
      </c>
      <c r="E21" s="441">
        <v>2.4997713503312775E-2</v>
      </c>
      <c r="F21" s="441">
        <v>3.1461724552654641E-2</v>
      </c>
      <c r="G21" s="442">
        <v>3.3852072924763985E-2</v>
      </c>
    </row>
    <row r="22" spans="1:7" ht="15">
      <c r="A22" s="374">
        <v>11</v>
      </c>
      <c r="B22" s="14" t="s">
        <v>129</v>
      </c>
      <c r="C22" s="440">
        <v>3.8501308888361549E-2</v>
      </c>
      <c r="D22" s="441">
        <v>3.9081502195460818E-2</v>
      </c>
      <c r="E22" s="441">
        <v>3.921518714250536E-2</v>
      </c>
      <c r="F22" s="441">
        <v>4.3277478450181192E-2</v>
      </c>
      <c r="G22" s="442">
        <v>4.3738018618652022E-2</v>
      </c>
    </row>
    <row r="23" spans="1:7" ht="15">
      <c r="A23" s="374">
        <v>12</v>
      </c>
      <c r="B23" s="14" t="s">
        <v>274</v>
      </c>
      <c r="C23" s="440">
        <v>1.3115457441101678E-2</v>
      </c>
      <c r="D23" s="441">
        <v>8.8224157700059289E-3</v>
      </c>
      <c r="E23" s="441">
        <v>6.4927878416268497E-3</v>
      </c>
      <c r="F23" s="441">
        <v>2.865169487050399E-2</v>
      </c>
      <c r="G23" s="442">
        <v>2.6187202272136337E-2</v>
      </c>
    </row>
    <row r="24" spans="1:7" ht="15">
      <c r="A24" s="374">
        <v>13</v>
      </c>
      <c r="B24" s="14" t="s">
        <v>275</v>
      </c>
      <c r="C24" s="440">
        <v>8.5606706722938825E-2</v>
      </c>
      <c r="D24" s="441">
        <v>5.6594468017330063E-2</v>
      </c>
      <c r="E24" s="441">
        <v>4.0940796990077043E-2</v>
      </c>
      <c r="F24" s="441">
        <v>0.17643253083622418</v>
      </c>
      <c r="G24" s="442">
        <v>0.15969965531778549</v>
      </c>
    </row>
    <row r="25" spans="1:7" ht="15">
      <c r="A25" s="372"/>
      <c r="B25" s="238" t="s">
        <v>354</v>
      </c>
      <c r="C25" s="439"/>
      <c r="D25" s="324"/>
      <c r="E25" s="324"/>
      <c r="F25" s="324"/>
      <c r="G25" s="349"/>
    </row>
    <row r="26" spans="1:7" ht="15">
      <c r="A26" s="374">
        <v>14</v>
      </c>
      <c r="B26" s="14" t="s">
        <v>128</v>
      </c>
      <c r="C26" s="440">
        <v>5.5721109754603086E-2</v>
      </c>
      <c r="D26" s="441">
        <v>6.1735153385548892E-2</v>
      </c>
      <c r="E26" s="441">
        <v>5.1365467993012871E-2</v>
      </c>
      <c r="F26" s="441">
        <v>3.7616392189984187E-2</v>
      </c>
      <c r="G26" s="442">
        <v>4.3636169586635083E-2</v>
      </c>
    </row>
    <row r="27" spans="1:7" ht="15" customHeight="1">
      <c r="A27" s="374">
        <v>15</v>
      </c>
      <c r="B27" s="14" t="s">
        <v>127</v>
      </c>
      <c r="C27" s="440">
        <v>4.3655364173270726E-2</v>
      </c>
      <c r="D27" s="441">
        <v>4.4811190972136233E-2</v>
      </c>
      <c r="E27" s="441">
        <v>4.2657769061922722E-2</v>
      </c>
      <c r="F27" s="441">
        <v>3.7622163075962334E-2</v>
      </c>
      <c r="G27" s="442">
        <v>4.1995041136196044E-2</v>
      </c>
    </row>
    <row r="28" spans="1:7" ht="15">
      <c r="A28" s="374">
        <v>16</v>
      </c>
      <c r="B28" s="14" t="s">
        <v>126</v>
      </c>
      <c r="C28" s="440">
        <v>0.57216847691981376</v>
      </c>
      <c r="D28" s="441">
        <v>0.63594775124018077</v>
      </c>
      <c r="E28" s="441">
        <v>0.63382651535182211</v>
      </c>
      <c r="F28" s="441">
        <v>0.6305399913877463</v>
      </c>
      <c r="G28" s="442">
        <v>0.65689633506682654</v>
      </c>
    </row>
    <row r="29" spans="1:7" ht="15" customHeight="1">
      <c r="A29" s="374">
        <v>17</v>
      </c>
      <c r="B29" s="14" t="s">
        <v>125</v>
      </c>
      <c r="C29" s="440">
        <v>0.56591274924137691</v>
      </c>
      <c r="D29" s="441">
        <v>0.56707310144366196</v>
      </c>
      <c r="E29" s="441">
        <v>0.5616304094212704</v>
      </c>
      <c r="F29" s="441">
        <v>0.57228772317317134</v>
      </c>
      <c r="G29" s="442">
        <v>0.57520453523023041</v>
      </c>
    </row>
    <row r="30" spans="1:7" ht="15">
      <c r="A30" s="374">
        <v>18</v>
      </c>
      <c r="B30" s="14" t="s">
        <v>124</v>
      </c>
      <c r="C30" s="440">
        <v>3.1148089287758179E-2</v>
      </c>
      <c r="D30" s="441">
        <v>3.5633842070909527E-2</v>
      </c>
      <c r="E30" s="441">
        <v>1.7273363159113694E-2</v>
      </c>
      <c r="F30" s="441">
        <v>0.16269619276535946</v>
      </c>
      <c r="G30" s="442">
        <v>0.12094314630074871</v>
      </c>
    </row>
    <row r="31" spans="1:7" ht="15" customHeight="1">
      <c r="A31" s="372"/>
      <c r="B31" s="238" t="s">
        <v>355</v>
      </c>
      <c r="C31" s="439"/>
      <c r="D31" s="324"/>
      <c r="E31" s="324"/>
      <c r="F31" s="324"/>
      <c r="G31" s="349"/>
    </row>
    <row r="32" spans="1:7" ht="15" customHeight="1">
      <c r="A32" s="374">
        <v>19</v>
      </c>
      <c r="B32" s="14" t="s">
        <v>123</v>
      </c>
      <c r="C32" s="440">
        <v>0.32566285220930696</v>
      </c>
      <c r="D32" s="440">
        <v>0.31966287607294513</v>
      </c>
      <c r="E32" s="440">
        <v>0.29841612350315833</v>
      </c>
      <c r="F32" s="440">
        <v>0.30380043698047682</v>
      </c>
      <c r="G32" s="443">
        <v>0.22216798637936463</v>
      </c>
    </row>
    <row r="33" spans="1:7" ht="15" customHeight="1">
      <c r="A33" s="374">
        <v>20</v>
      </c>
      <c r="B33" s="14" t="s">
        <v>122</v>
      </c>
      <c r="C33" s="440">
        <v>0.68484755651922413</v>
      </c>
      <c r="D33" s="440">
        <v>0.6868560771496518</v>
      </c>
      <c r="E33" s="440">
        <v>0.69071091957128494</v>
      </c>
      <c r="F33" s="440">
        <v>0.69731021771532631</v>
      </c>
      <c r="G33" s="443">
        <v>0.70479456578578514</v>
      </c>
    </row>
    <row r="34" spans="1:7" ht="15" customHeight="1">
      <c r="A34" s="374">
        <v>21</v>
      </c>
      <c r="B34" s="14" t="s">
        <v>121</v>
      </c>
      <c r="C34" s="440">
        <v>0.22502680483253343</v>
      </c>
      <c r="D34" s="440">
        <v>0.23356354242549265</v>
      </c>
      <c r="E34" s="440">
        <v>0.2457060145826058</v>
      </c>
      <c r="F34" s="440">
        <v>0.26597819226064201</v>
      </c>
      <c r="G34" s="443">
        <v>0.19301396396115966</v>
      </c>
    </row>
    <row r="35" spans="1:7" ht="15" customHeight="1">
      <c r="A35" s="375"/>
      <c r="B35" s="238" t="s">
        <v>398</v>
      </c>
      <c r="C35" s="324"/>
      <c r="D35" s="324"/>
      <c r="E35" s="324"/>
      <c r="F35" s="324"/>
      <c r="G35" s="349"/>
    </row>
    <row r="36" spans="1:7" ht="15">
      <c r="A36" s="374">
        <v>22</v>
      </c>
      <c r="B36" s="14" t="s">
        <v>381</v>
      </c>
      <c r="C36" s="444">
        <v>461494515.50930411</v>
      </c>
      <c r="D36" s="445">
        <v>425348002.45933306</v>
      </c>
      <c r="E36" s="445">
        <v>369765654.24648392</v>
      </c>
      <c r="F36" s="445">
        <v>385346440.77729994</v>
      </c>
      <c r="G36" s="446">
        <v>272594785.56492501</v>
      </c>
    </row>
    <row r="37" spans="1:7" ht="15" customHeight="1">
      <c r="A37" s="374">
        <v>23</v>
      </c>
      <c r="B37" s="14" t="s">
        <v>393</v>
      </c>
      <c r="C37" s="444">
        <v>232894584.11591014</v>
      </c>
      <c r="D37" s="447">
        <v>211554191.77801499</v>
      </c>
      <c r="E37" s="447">
        <v>210151384.32850733</v>
      </c>
      <c r="F37" s="447">
        <v>225044412.07161105</v>
      </c>
      <c r="G37" s="448">
        <v>201578254.99856251</v>
      </c>
    </row>
    <row r="38" spans="1:7" ht="15.75" thickBot="1">
      <c r="A38" s="376">
        <v>24</v>
      </c>
      <c r="B38" s="239" t="s">
        <v>382</v>
      </c>
      <c r="C38" s="449">
        <v>1.9815596711326753</v>
      </c>
      <c r="D38" s="450">
        <v>2.0105865021367819</v>
      </c>
      <c r="E38" s="450">
        <v>1.759520430607626</v>
      </c>
      <c r="F38" s="450">
        <v>1.7123128596264787</v>
      </c>
      <c r="G38" s="451">
        <v>1.3523025366345638</v>
      </c>
    </row>
    <row r="39" spans="1:7">
      <c r="A39" s="16"/>
    </row>
    <row r="40" spans="1:7">
      <c r="B40" s="315"/>
    </row>
    <row r="41" spans="1:7" ht="51">
      <c r="B41" s="315" t="s">
        <v>397</v>
      </c>
    </row>
    <row r="43" spans="1:7">
      <c r="B43" s="314"/>
    </row>
  </sheetData>
  <pageMargins left="0.7" right="0.7" top="0.75" bottom="0.75" header="0.3" footer="0.3"/>
  <pageSetup paperSize="9" scale="5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Normal="100" workbookViewId="0">
      <pane xSplit="1" ySplit="5" topLeftCell="B16" activePane="bottomRight" state="frozen"/>
      <selection activeCell="B9" sqref="B9"/>
      <selection pane="topRight" activeCell="B9" sqref="B9"/>
      <selection pane="bottomLeft" activeCell="B9" sqref="B9"/>
      <selection pane="bottomRight" activeCell="D51" sqref="D51"/>
    </sheetView>
  </sheetViews>
  <sheetFormatPr defaultColWidth="9.140625" defaultRowHeight="14.25"/>
  <cols>
    <col min="1" max="1" width="9.5703125" style="4" bestFit="1" customWidth="1"/>
    <col min="2" max="2" width="55.140625" style="4" bestFit="1" customWidth="1"/>
    <col min="3" max="3" width="11.7109375" style="4" customWidth="1"/>
    <col min="4" max="4" width="13.28515625" style="4" customWidth="1"/>
    <col min="5" max="5" width="14.5703125" style="4" customWidth="1"/>
    <col min="6" max="6" width="11.7109375" style="4" customWidth="1"/>
    <col min="7" max="7" width="13.7109375" style="4" customWidth="1"/>
    <col min="8" max="8" width="14.5703125" style="4" customWidth="1"/>
    <col min="9" max="16384" width="9.140625" style="5"/>
  </cols>
  <sheetData>
    <row r="1" spans="1:8">
      <c r="A1" s="2" t="s">
        <v>30</v>
      </c>
      <c r="B1" s="4" t="str">
        <f>'Info '!C2</f>
        <v>JSC "BasisBank"</v>
      </c>
    </row>
    <row r="2" spans="1:8">
      <c r="A2" s="2" t="s">
        <v>31</v>
      </c>
      <c r="B2" s="570">
        <v>43738</v>
      </c>
    </row>
    <row r="3" spans="1:8">
      <c r="A3" s="2"/>
    </row>
    <row r="4" spans="1:8" ht="15" thickBot="1">
      <c r="A4" s="17" t="s">
        <v>32</v>
      </c>
      <c r="B4" s="18" t="s">
        <v>33</v>
      </c>
      <c r="C4" s="17"/>
      <c r="D4" s="19"/>
      <c r="E4" s="19"/>
      <c r="F4" s="20"/>
      <c r="G4" s="20"/>
      <c r="H4" s="21" t="s">
        <v>73</v>
      </c>
    </row>
    <row r="5" spans="1:8">
      <c r="A5" s="22"/>
      <c r="B5" s="23"/>
      <c r="C5" s="521" t="s">
        <v>68</v>
      </c>
      <c r="D5" s="522"/>
      <c r="E5" s="523"/>
      <c r="F5" s="521" t="s">
        <v>72</v>
      </c>
      <c r="G5" s="522"/>
      <c r="H5" s="524"/>
    </row>
    <row r="6" spans="1:8">
      <c r="A6" s="24" t="s">
        <v>6</v>
      </c>
      <c r="B6" s="25" t="s">
        <v>34</v>
      </c>
      <c r="C6" s="26" t="s">
        <v>69</v>
      </c>
      <c r="D6" s="26" t="s">
        <v>70</v>
      </c>
      <c r="E6" s="26" t="s">
        <v>71</v>
      </c>
      <c r="F6" s="26" t="s">
        <v>69</v>
      </c>
      <c r="G6" s="26" t="s">
        <v>70</v>
      </c>
      <c r="H6" s="27" t="s">
        <v>71</v>
      </c>
    </row>
    <row r="7" spans="1:8">
      <c r="A7" s="24">
        <v>1</v>
      </c>
      <c r="B7" s="28" t="s">
        <v>35</v>
      </c>
      <c r="C7" s="29">
        <v>18374645.059999999</v>
      </c>
      <c r="D7" s="29">
        <v>23669290.482700001</v>
      </c>
      <c r="E7" s="30">
        <v>42043935.5427</v>
      </c>
      <c r="F7" s="31">
        <v>15434959.609999999</v>
      </c>
      <c r="G7" s="32">
        <v>16869041.5011</v>
      </c>
      <c r="H7" s="33">
        <v>32304001.111099999</v>
      </c>
    </row>
    <row r="8" spans="1:8">
      <c r="A8" s="24">
        <v>2</v>
      </c>
      <c r="B8" s="28" t="s">
        <v>36</v>
      </c>
      <c r="C8" s="29">
        <v>19993790.899999999</v>
      </c>
      <c r="D8" s="29">
        <v>240538362.648</v>
      </c>
      <c r="E8" s="30">
        <v>260532153.54800001</v>
      </c>
      <c r="F8" s="31">
        <v>5699552.4800000004</v>
      </c>
      <c r="G8" s="32">
        <v>164227469.19760001</v>
      </c>
      <c r="H8" s="33">
        <v>169927021.6776</v>
      </c>
    </row>
    <row r="9" spans="1:8">
      <c r="A9" s="24">
        <v>3</v>
      </c>
      <c r="B9" s="28" t="s">
        <v>37</v>
      </c>
      <c r="C9" s="29">
        <v>321592.64</v>
      </c>
      <c r="D9" s="29">
        <v>95374567.025899991</v>
      </c>
      <c r="E9" s="30">
        <v>95696159.665899992</v>
      </c>
      <c r="F9" s="31">
        <v>15330877.93</v>
      </c>
      <c r="G9" s="32">
        <v>24582188.466200002</v>
      </c>
      <c r="H9" s="33">
        <v>39913066.396200001</v>
      </c>
    </row>
    <row r="10" spans="1:8">
      <c r="A10" s="24">
        <v>4</v>
      </c>
      <c r="B10" s="28" t="s">
        <v>38</v>
      </c>
      <c r="C10" s="29">
        <v>0</v>
      </c>
      <c r="D10" s="29">
        <v>0</v>
      </c>
      <c r="E10" s="30">
        <v>0</v>
      </c>
      <c r="F10" s="31">
        <v>0</v>
      </c>
      <c r="G10" s="32">
        <v>0</v>
      </c>
      <c r="H10" s="33">
        <v>0</v>
      </c>
    </row>
    <row r="11" spans="1:8">
      <c r="A11" s="24">
        <v>5</v>
      </c>
      <c r="B11" s="28" t="s">
        <v>39</v>
      </c>
      <c r="C11" s="29">
        <v>177102512.97999999</v>
      </c>
      <c r="D11" s="29">
        <v>5792192</v>
      </c>
      <c r="E11" s="30">
        <v>182894704.97999999</v>
      </c>
      <c r="F11" s="31">
        <v>181865782.86000001</v>
      </c>
      <c r="G11" s="32">
        <v>0</v>
      </c>
      <c r="H11" s="33">
        <v>181865782.86000001</v>
      </c>
    </row>
    <row r="12" spans="1:8">
      <c r="A12" s="24">
        <v>6.1</v>
      </c>
      <c r="B12" s="34" t="s">
        <v>40</v>
      </c>
      <c r="C12" s="29">
        <v>403464498.63000005</v>
      </c>
      <c r="D12" s="29">
        <v>539580781.73000002</v>
      </c>
      <c r="E12" s="30">
        <v>943045280.36000013</v>
      </c>
      <c r="F12" s="31">
        <v>302520073.47000003</v>
      </c>
      <c r="G12" s="32">
        <v>579196166.80659997</v>
      </c>
      <c r="H12" s="33">
        <v>881716240.2766</v>
      </c>
    </row>
    <row r="13" spans="1:8">
      <c r="A13" s="24">
        <v>6.2</v>
      </c>
      <c r="B13" s="34" t="s">
        <v>41</v>
      </c>
      <c r="C13" s="29">
        <v>-12893335.394399999</v>
      </c>
      <c r="D13" s="29">
        <v>-28275649.751600001</v>
      </c>
      <c r="E13" s="30">
        <v>-41168985.145999998</v>
      </c>
      <c r="F13" s="31">
        <v>-9855464.6469362304</v>
      </c>
      <c r="G13" s="32">
        <v>-27172245.1339317</v>
      </c>
      <c r="H13" s="33">
        <v>-37027709.780867934</v>
      </c>
    </row>
    <row r="14" spans="1:8">
      <c r="A14" s="24">
        <v>6</v>
      </c>
      <c r="B14" s="28" t="s">
        <v>42</v>
      </c>
      <c r="C14" s="30">
        <v>390571163.23560005</v>
      </c>
      <c r="D14" s="30">
        <v>511305131.97839999</v>
      </c>
      <c r="E14" s="30">
        <v>901876295.21399999</v>
      </c>
      <c r="F14" s="30">
        <v>292664608.82306379</v>
      </c>
      <c r="G14" s="30">
        <v>552023921.67266822</v>
      </c>
      <c r="H14" s="33">
        <v>844688530.49573207</v>
      </c>
    </row>
    <row r="15" spans="1:8">
      <c r="A15" s="24">
        <v>7</v>
      </c>
      <c r="B15" s="28" t="s">
        <v>43</v>
      </c>
      <c r="C15" s="29">
        <v>4581625.93</v>
      </c>
      <c r="D15" s="29">
        <v>2499242.2696999996</v>
      </c>
      <c r="E15" s="30">
        <v>7080868.1996999998</v>
      </c>
      <c r="F15" s="31">
        <v>4422044.8999999994</v>
      </c>
      <c r="G15" s="32">
        <v>2916022.3119999999</v>
      </c>
      <c r="H15" s="33">
        <v>7338067.2119999994</v>
      </c>
    </row>
    <row r="16" spans="1:8">
      <c r="A16" s="24">
        <v>8</v>
      </c>
      <c r="B16" s="28" t="s">
        <v>202</v>
      </c>
      <c r="C16" s="29">
        <v>12735419.425000001</v>
      </c>
      <c r="D16" s="29" t="s">
        <v>483</v>
      </c>
      <c r="E16" s="30">
        <v>12735419.425000001</v>
      </c>
      <c r="F16" s="31">
        <v>8935216.432</v>
      </c>
      <c r="G16" s="32" t="s">
        <v>483</v>
      </c>
      <c r="H16" s="33">
        <v>8935216.432</v>
      </c>
    </row>
    <row r="17" spans="1:8">
      <c r="A17" s="24">
        <v>9</v>
      </c>
      <c r="B17" s="28" t="s">
        <v>44</v>
      </c>
      <c r="C17" s="29">
        <v>9362704.2200000007</v>
      </c>
      <c r="D17" s="29">
        <v>0</v>
      </c>
      <c r="E17" s="30">
        <v>9362704.2200000007</v>
      </c>
      <c r="F17" s="31">
        <v>4362704.66</v>
      </c>
      <c r="G17" s="32">
        <v>0</v>
      </c>
      <c r="H17" s="33">
        <v>4362704.66</v>
      </c>
    </row>
    <row r="18" spans="1:8">
      <c r="A18" s="24">
        <v>10</v>
      </c>
      <c r="B18" s="28" t="s">
        <v>45</v>
      </c>
      <c r="C18" s="29">
        <v>32486735.370000001</v>
      </c>
      <c r="D18" s="29" t="s">
        <v>483</v>
      </c>
      <c r="E18" s="30">
        <v>32486735.370000001</v>
      </c>
      <c r="F18" s="31">
        <v>24713243</v>
      </c>
      <c r="G18" s="32" t="s">
        <v>483</v>
      </c>
      <c r="H18" s="33">
        <v>24713243</v>
      </c>
    </row>
    <row r="19" spans="1:8">
      <c r="A19" s="24">
        <v>11</v>
      </c>
      <c r="B19" s="28" t="s">
        <v>46</v>
      </c>
      <c r="C19" s="29">
        <v>9265560.129999999</v>
      </c>
      <c r="D19" s="29">
        <v>541862.68050000002</v>
      </c>
      <c r="E19" s="30">
        <v>9807422.8104999997</v>
      </c>
      <c r="F19" s="31">
        <v>8464402.9507999998</v>
      </c>
      <c r="G19" s="32">
        <v>226646.27972399999</v>
      </c>
      <c r="H19" s="33">
        <v>8691049.2305239998</v>
      </c>
    </row>
    <row r="20" spans="1:8">
      <c r="A20" s="24">
        <v>12</v>
      </c>
      <c r="B20" s="36" t="s">
        <v>47</v>
      </c>
      <c r="C20" s="30">
        <v>674795749.89059997</v>
      </c>
      <c r="D20" s="30">
        <v>879720649.08520007</v>
      </c>
      <c r="E20" s="30">
        <v>1554516398.9758</v>
      </c>
      <c r="F20" s="30">
        <v>561893393.64586377</v>
      </c>
      <c r="G20" s="30">
        <v>760845289.42929232</v>
      </c>
      <c r="H20" s="33">
        <v>1322738683.0751562</v>
      </c>
    </row>
    <row r="21" spans="1:8">
      <c r="A21" s="24"/>
      <c r="B21" s="25" t="s">
        <v>48</v>
      </c>
      <c r="C21" s="37"/>
      <c r="D21" s="37"/>
      <c r="E21" s="37"/>
      <c r="F21" s="38"/>
      <c r="G21" s="39"/>
      <c r="H21" s="40"/>
    </row>
    <row r="22" spans="1:8">
      <c r="A22" s="24">
        <v>13</v>
      </c>
      <c r="B22" s="28" t="s">
        <v>49</v>
      </c>
      <c r="C22" s="29">
        <v>30001144.460000001</v>
      </c>
      <c r="D22" s="29">
        <v>9685800</v>
      </c>
      <c r="E22" s="30">
        <v>39686944.460000001</v>
      </c>
      <c r="F22" s="31">
        <v>18001144.460000001</v>
      </c>
      <c r="G22" s="32">
        <v>16106100</v>
      </c>
      <c r="H22" s="33">
        <v>34107244.460000001</v>
      </c>
    </row>
    <row r="23" spans="1:8">
      <c r="A23" s="24">
        <v>14</v>
      </c>
      <c r="B23" s="28" t="s">
        <v>50</v>
      </c>
      <c r="C23" s="29">
        <v>112800786.58</v>
      </c>
      <c r="D23" s="29">
        <v>79423372.224700004</v>
      </c>
      <c r="E23" s="30">
        <v>192224158.80470002</v>
      </c>
      <c r="F23" s="31">
        <v>80021423.25</v>
      </c>
      <c r="G23" s="32">
        <v>56601336.105599999</v>
      </c>
      <c r="H23" s="33">
        <v>136622759.3556</v>
      </c>
    </row>
    <row r="24" spans="1:8">
      <c r="A24" s="24">
        <v>15</v>
      </c>
      <c r="B24" s="28" t="s">
        <v>51</v>
      </c>
      <c r="C24" s="29">
        <v>42087618.890000001</v>
      </c>
      <c r="D24" s="29">
        <v>115496080.6266</v>
      </c>
      <c r="E24" s="30">
        <v>157583699.51660001</v>
      </c>
      <c r="F24" s="31">
        <v>36427227.390000001</v>
      </c>
      <c r="G24" s="32">
        <v>82257049.759499997</v>
      </c>
      <c r="H24" s="33">
        <v>118684277.1495</v>
      </c>
    </row>
    <row r="25" spans="1:8">
      <c r="A25" s="24">
        <v>16</v>
      </c>
      <c r="B25" s="28" t="s">
        <v>52</v>
      </c>
      <c r="C25" s="29">
        <v>93202690.069999993</v>
      </c>
      <c r="D25" s="29">
        <v>332533804.95969999</v>
      </c>
      <c r="E25" s="30">
        <v>425736495.02969998</v>
      </c>
      <c r="F25" s="31">
        <v>69163192.390000001</v>
      </c>
      <c r="G25" s="32">
        <v>333442898.97860003</v>
      </c>
      <c r="H25" s="33">
        <v>402606091.36860001</v>
      </c>
    </row>
    <row r="26" spans="1:8">
      <c r="A26" s="24">
        <v>17</v>
      </c>
      <c r="B26" s="28" t="s">
        <v>53</v>
      </c>
      <c r="C26" s="37">
        <v>0</v>
      </c>
      <c r="D26" s="37">
        <v>0</v>
      </c>
      <c r="E26" s="30">
        <v>0</v>
      </c>
      <c r="F26" s="38"/>
      <c r="G26" s="39"/>
      <c r="H26" s="33">
        <v>0</v>
      </c>
    </row>
    <row r="27" spans="1:8">
      <c r="A27" s="24">
        <v>18</v>
      </c>
      <c r="B27" s="28" t="s">
        <v>54</v>
      </c>
      <c r="C27" s="29">
        <v>124886000</v>
      </c>
      <c r="D27" s="29">
        <v>338889724.23530006</v>
      </c>
      <c r="E27" s="30">
        <v>463775724.23530006</v>
      </c>
      <c r="F27" s="31">
        <v>112980000</v>
      </c>
      <c r="G27" s="32">
        <v>283601877.18899995</v>
      </c>
      <c r="H27" s="33">
        <v>396581877.18899995</v>
      </c>
    </row>
    <row r="28" spans="1:8">
      <c r="A28" s="24">
        <v>19</v>
      </c>
      <c r="B28" s="28" t="s">
        <v>55</v>
      </c>
      <c r="C28" s="29">
        <v>2483538.73</v>
      </c>
      <c r="D28" s="29">
        <v>9369624.3161000013</v>
      </c>
      <c r="E28" s="30">
        <v>11853163.046100002</v>
      </c>
      <c r="F28" s="31">
        <v>1647115.3900000001</v>
      </c>
      <c r="G28" s="32">
        <v>8814575.120000001</v>
      </c>
      <c r="H28" s="33">
        <v>10461690.510000002</v>
      </c>
    </row>
    <row r="29" spans="1:8">
      <c r="A29" s="24">
        <v>20</v>
      </c>
      <c r="B29" s="28" t="s">
        <v>56</v>
      </c>
      <c r="C29" s="29">
        <v>11905917.08</v>
      </c>
      <c r="D29" s="29">
        <v>7089320.7966000009</v>
      </c>
      <c r="E29" s="30">
        <v>18995237.876600001</v>
      </c>
      <c r="F29" s="31">
        <v>11401276.860087611</v>
      </c>
      <c r="G29" s="32">
        <v>6185567.7295726305</v>
      </c>
      <c r="H29" s="33">
        <v>17586844.589660242</v>
      </c>
    </row>
    <row r="30" spans="1:8">
      <c r="A30" s="24">
        <v>21</v>
      </c>
      <c r="B30" s="28" t="s">
        <v>57</v>
      </c>
      <c r="C30" s="29">
        <v>0</v>
      </c>
      <c r="D30" s="29">
        <v>14480480</v>
      </c>
      <c r="E30" s="30">
        <v>14480480</v>
      </c>
      <c r="F30" s="31">
        <v>0</v>
      </c>
      <c r="G30" s="32">
        <v>0</v>
      </c>
      <c r="H30" s="33">
        <v>0</v>
      </c>
    </row>
    <row r="31" spans="1:8">
      <c r="A31" s="24">
        <v>22</v>
      </c>
      <c r="B31" s="36" t="s">
        <v>58</v>
      </c>
      <c r="C31" s="30">
        <v>417367695.81</v>
      </c>
      <c r="D31" s="30">
        <v>906968207.15900004</v>
      </c>
      <c r="E31" s="30">
        <v>1324335902.9690001</v>
      </c>
      <c r="F31" s="30">
        <v>329641379.74008763</v>
      </c>
      <c r="G31" s="30">
        <v>787009404.88227272</v>
      </c>
      <c r="H31" s="33">
        <v>1116650784.6223602</v>
      </c>
    </row>
    <row r="32" spans="1:8">
      <c r="A32" s="24"/>
      <c r="B32" s="25" t="s">
        <v>59</v>
      </c>
      <c r="C32" s="37"/>
      <c r="D32" s="37"/>
      <c r="E32" s="29"/>
      <c r="F32" s="38"/>
      <c r="G32" s="39"/>
      <c r="H32" s="40"/>
    </row>
    <row r="33" spans="1:8">
      <c r="A33" s="24">
        <v>23</v>
      </c>
      <c r="B33" s="28" t="s">
        <v>60</v>
      </c>
      <c r="C33" s="29">
        <v>16181147</v>
      </c>
      <c r="D33" s="37" t="s">
        <v>483</v>
      </c>
      <c r="E33" s="30">
        <v>16181147</v>
      </c>
      <c r="F33" s="31">
        <v>16137647</v>
      </c>
      <c r="G33" s="39" t="s">
        <v>483</v>
      </c>
      <c r="H33" s="33">
        <v>16137647</v>
      </c>
    </row>
    <row r="34" spans="1:8">
      <c r="A34" s="24">
        <v>24</v>
      </c>
      <c r="B34" s="28" t="s">
        <v>61</v>
      </c>
      <c r="C34" s="29">
        <v>0</v>
      </c>
      <c r="D34" s="37" t="s">
        <v>483</v>
      </c>
      <c r="E34" s="30">
        <v>0</v>
      </c>
      <c r="F34" s="31">
        <v>0</v>
      </c>
      <c r="G34" s="39" t="s">
        <v>483</v>
      </c>
      <c r="H34" s="33">
        <v>0</v>
      </c>
    </row>
    <row r="35" spans="1:8">
      <c r="A35" s="24">
        <v>25</v>
      </c>
      <c r="B35" s="35" t="s">
        <v>62</v>
      </c>
      <c r="C35" s="29">
        <v>0</v>
      </c>
      <c r="D35" s="37" t="s">
        <v>483</v>
      </c>
      <c r="E35" s="30">
        <v>0</v>
      </c>
      <c r="F35" s="31">
        <v>0</v>
      </c>
      <c r="G35" s="39" t="s">
        <v>483</v>
      </c>
      <c r="H35" s="33">
        <v>0</v>
      </c>
    </row>
    <row r="36" spans="1:8">
      <c r="A36" s="24">
        <v>26</v>
      </c>
      <c r="B36" s="28" t="s">
        <v>63</v>
      </c>
      <c r="C36" s="29">
        <v>76412652.799999997</v>
      </c>
      <c r="D36" s="37" t="s">
        <v>483</v>
      </c>
      <c r="E36" s="30">
        <v>76412652.799999997</v>
      </c>
      <c r="F36" s="31">
        <v>75783642.799999997</v>
      </c>
      <c r="G36" s="39" t="s">
        <v>483</v>
      </c>
      <c r="H36" s="33">
        <v>75783642.799999997</v>
      </c>
    </row>
    <row r="37" spans="1:8">
      <c r="A37" s="24">
        <v>27</v>
      </c>
      <c r="B37" s="28" t="s">
        <v>64</v>
      </c>
      <c r="C37" s="29">
        <v>113629627.99000001</v>
      </c>
      <c r="D37" s="37" t="s">
        <v>483</v>
      </c>
      <c r="E37" s="30">
        <v>113629627.99000001</v>
      </c>
      <c r="F37" s="31">
        <v>82128715.530000001</v>
      </c>
      <c r="G37" s="39" t="s">
        <v>483</v>
      </c>
      <c r="H37" s="33">
        <v>82128715.530000001</v>
      </c>
    </row>
    <row r="38" spans="1:8">
      <c r="A38" s="24">
        <v>28</v>
      </c>
      <c r="B38" s="28" t="s">
        <v>65</v>
      </c>
      <c r="C38" s="29">
        <v>14303833.051300004</v>
      </c>
      <c r="D38" s="37" t="s">
        <v>483</v>
      </c>
      <c r="E38" s="30">
        <v>14303833.051300004</v>
      </c>
      <c r="F38" s="31">
        <v>23436238.345600005</v>
      </c>
      <c r="G38" s="39" t="s">
        <v>483</v>
      </c>
      <c r="H38" s="33">
        <v>23436238.345600005</v>
      </c>
    </row>
    <row r="39" spans="1:8">
      <c r="A39" s="24">
        <v>29</v>
      </c>
      <c r="B39" s="28" t="s">
        <v>66</v>
      </c>
      <c r="C39" s="29">
        <v>9653235.25</v>
      </c>
      <c r="D39" s="37" t="s">
        <v>483</v>
      </c>
      <c r="E39" s="30">
        <v>9653235.25</v>
      </c>
      <c r="F39" s="31">
        <v>8601655.1899999995</v>
      </c>
      <c r="G39" s="39" t="s">
        <v>483</v>
      </c>
      <c r="H39" s="33">
        <v>8601655.1899999995</v>
      </c>
    </row>
    <row r="40" spans="1:8">
      <c r="A40" s="24">
        <v>30</v>
      </c>
      <c r="B40" s="286" t="s">
        <v>270</v>
      </c>
      <c r="C40" s="29">
        <v>230180496.09130001</v>
      </c>
      <c r="D40" s="37" t="s">
        <v>483</v>
      </c>
      <c r="E40" s="30">
        <v>230180496.09130001</v>
      </c>
      <c r="F40" s="31">
        <v>206087898.86559999</v>
      </c>
      <c r="G40" s="39" t="s">
        <v>483</v>
      </c>
      <c r="H40" s="33">
        <v>206087898.86559999</v>
      </c>
    </row>
    <row r="41" spans="1:8" ht="15" thickBot="1">
      <c r="A41" s="41">
        <v>31</v>
      </c>
      <c r="B41" s="42" t="s">
        <v>67</v>
      </c>
      <c r="C41" s="43">
        <v>647548191.90129995</v>
      </c>
      <c r="D41" s="43">
        <v>906968207.15900004</v>
      </c>
      <c r="E41" s="43">
        <v>1554516399.0602999</v>
      </c>
      <c r="F41" s="43">
        <v>535729278.60568762</v>
      </c>
      <c r="G41" s="43">
        <v>787009404.88227272</v>
      </c>
      <c r="H41" s="44">
        <v>1322738683.4879603</v>
      </c>
    </row>
    <row r="43" spans="1:8">
      <c r="B43" s="45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zoomScaleNormal="100" workbookViewId="0">
      <pane xSplit="1" ySplit="6" topLeftCell="C7" activePane="bottomRight" state="frozen"/>
      <selection activeCell="B9" sqref="B9"/>
      <selection pane="topRight" activeCell="B9" sqref="B9"/>
      <selection pane="bottomLeft" activeCell="B9" sqref="B9"/>
      <selection pane="bottomRight" activeCell="N25" sqref="N25"/>
    </sheetView>
  </sheetViews>
  <sheetFormatPr defaultColWidth="9.140625" defaultRowHeight="12.75"/>
  <cols>
    <col min="1" max="1" width="9.5703125" style="4" bestFit="1" customWidth="1"/>
    <col min="2" max="2" width="89.140625" style="4" customWidth="1"/>
    <col min="3" max="8" width="12.7109375" style="4" customWidth="1"/>
    <col min="9" max="9" width="8.85546875" style="4" customWidth="1"/>
    <col min="10" max="16384" width="9.140625" style="4"/>
  </cols>
  <sheetData>
    <row r="1" spans="1:8">
      <c r="A1" s="2" t="s">
        <v>30</v>
      </c>
      <c r="B1" s="3" t="str">
        <f>'Info '!C2</f>
        <v>JSC "BasisBank"</v>
      </c>
      <c r="C1" s="3"/>
    </row>
    <row r="2" spans="1:8">
      <c r="A2" s="2" t="s">
        <v>31</v>
      </c>
      <c r="B2" s="570">
        <v>43738</v>
      </c>
      <c r="C2" s="6"/>
      <c r="D2" s="7"/>
      <c r="E2" s="7"/>
      <c r="F2" s="7"/>
      <c r="G2" s="7"/>
      <c r="H2" s="7"/>
    </row>
    <row r="3" spans="1:8">
      <c r="A3" s="2"/>
      <c r="B3" s="3"/>
      <c r="C3" s="6"/>
      <c r="D3" s="7"/>
      <c r="E3" s="7"/>
      <c r="F3" s="7"/>
      <c r="G3" s="7"/>
      <c r="H3" s="7"/>
    </row>
    <row r="4" spans="1:8" ht="13.5" thickBot="1">
      <c r="A4" s="47" t="s">
        <v>197</v>
      </c>
      <c r="B4" s="240" t="s">
        <v>22</v>
      </c>
      <c r="C4" s="17"/>
      <c r="D4" s="19"/>
      <c r="E4" s="19"/>
      <c r="F4" s="20"/>
      <c r="G4" s="20"/>
      <c r="H4" s="48" t="s">
        <v>73</v>
      </c>
    </row>
    <row r="5" spans="1:8">
      <c r="A5" s="49" t="s">
        <v>6</v>
      </c>
      <c r="B5" s="50"/>
      <c r="C5" s="521" t="s">
        <v>68</v>
      </c>
      <c r="D5" s="522"/>
      <c r="E5" s="523"/>
      <c r="F5" s="521" t="s">
        <v>72</v>
      </c>
      <c r="G5" s="522"/>
      <c r="H5" s="524"/>
    </row>
    <row r="6" spans="1:8">
      <c r="A6" s="51" t="s">
        <v>6</v>
      </c>
      <c r="B6" s="52"/>
      <c r="C6" s="53" t="s">
        <v>69</v>
      </c>
      <c r="D6" s="53" t="s">
        <v>70</v>
      </c>
      <c r="E6" s="53" t="s">
        <v>71</v>
      </c>
      <c r="F6" s="53" t="s">
        <v>69</v>
      </c>
      <c r="G6" s="53" t="s">
        <v>70</v>
      </c>
      <c r="H6" s="54" t="s">
        <v>71</v>
      </c>
    </row>
    <row r="7" spans="1:8">
      <c r="A7" s="55"/>
      <c r="B7" s="240" t="s">
        <v>196</v>
      </c>
      <c r="C7" s="56"/>
      <c r="D7" s="56"/>
      <c r="E7" s="56"/>
      <c r="F7" s="56"/>
      <c r="G7" s="56"/>
      <c r="H7" s="57"/>
    </row>
    <row r="8" spans="1:8">
      <c r="A8" s="55">
        <v>1</v>
      </c>
      <c r="B8" s="58" t="s">
        <v>195</v>
      </c>
      <c r="C8" s="452">
        <v>1098314.96</v>
      </c>
      <c r="D8" s="452">
        <v>1035946.84</v>
      </c>
      <c r="E8" s="453">
        <v>2134261.7999999998</v>
      </c>
      <c r="F8" s="452">
        <v>520805.39</v>
      </c>
      <c r="G8" s="452">
        <v>869899.25</v>
      </c>
      <c r="H8" s="454">
        <v>1390704.6400000001</v>
      </c>
    </row>
    <row r="9" spans="1:8">
      <c r="A9" s="55">
        <v>2</v>
      </c>
      <c r="B9" s="58" t="s">
        <v>194</v>
      </c>
      <c r="C9" s="455">
        <v>29233737.640000001</v>
      </c>
      <c r="D9" s="455">
        <v>34112176.041300006</v>
      </c>
      <c r="E9" s="453">
        <v>63345913.681300007</v>
      </c>
      <c r="F9" s="455">
        <v>22764168.6939</v>
      </c>
      <c r="G9" s="455">
        <v>33131013.456800003</v>
      </c>
      <c r="H9" s="454">
        <v>55895182.150700003</v>
      </c>
    </row>
    <row r="10" spans="1:8">
      <c r="A10" s="55">
        <v>2.1</v>
      </c>
      <c r="B10" s="59" t="s">
        <v>193</v>
      </c>
      <c r="C10" s="452">
        <v>0</v>
      </c>
      <c r="D10" s="452">
        <v>0</v>
      </c>
      <c r="E10" s="453">
        <v>0</v>
      </c>
      <c r="F10" s="452">
        <v>474.34980000000002</v>
      </c>
      <c r="G10" s="452"/>
      <c r="H10" s="454">
        <v>474.34980000000002</v>
      </c>
    </row>
    <row r="11" spans="1:8">
      <c r="A11" s="55">
        <v>2.2000000000000002</v>
      </c>
      <c r="B11" s="59" t="s">
        <v>192</v>
      </c>
      <c r="C11" s="452">
        <v>4409607.3099999996</v>
      </c>
      <c r="D11" s="452">
        <v>15731797.83</v>
      </c>
      <c r="E11" s="453">
        <v>20141405.140000001</v>
      </c>
      <c r="F11" s="452">
        <v>3432360.7477000002</v>
      </c>
      <c r="G11" s="452">
        <v>14376109.4767</v>
      </c>
      <c r="H11" s="454">
        <v>17808470.224399999</v>
      </c>
    </row>
    <row r="12" spans="1:8">
      <c r="A12" s="55">
        <v>2.2999999999999998</v>
      </c>
      <c r="B12" s="59" t="s">
        <v>191</v>
      </c>
      <c r="C12" s="452">
        <v>801009.39</v>
      </c>
      <c r="D12" s="452">
        <v>168.21</v>
      </c>
      <c r="E12" s="453">
        <v>801177.59999999998</v>
      </c>
      <c r="F12" s="452">
        <v>656197.45700000005</v>
      </c>
      <c r="G12" s="452">
        <v>297865.77909999999</v>
      </c>
      <c r="H12" s="454">
        <v>954063.2361000001</v>
      </c>
    </row>
    <row r="13" spans="1:8">
      <c r="A13" s="55">
        <v>2.4</v>
      </c>
      <c r="B13" s="59" t="s">
        <v>190</v>
      </c>
      <c r="C13" s="452">
        <v>896369.76</v>
      </c>
      <c r="D13" s="452">
        <v>254939.21</v>
      </c>
      <c r="E13" s="453">
        <v>1151308.97</v>
      </c>
      <c r="F13" s="452">
        <v>741896.64119999995</v>
      </c>
      <c r="G13" s="452">
        <v>499288.98430000001</v>
      </c>
      <c r="H13" s="454">
        <v>1241185.6255000001</v>
      </c>
    </row>
    <row r="14" spans="1:8">
      <c r="A14" s="55">
        <v>2.5</v>
      </c>
      <c r="B14" s="59" t="s">
        <v>189</v>
      </c>
      <c r="C14" s="452">
        <v>2110658.0499999998</v>
      </c>
      <c r="D14" s="452">
        <v>2592366.11</v>
      </c>
      <c r="E14" s="453">
        <v>4703024.16</v>
      </c>
      <c r="F14" s="452">
        <v>924631.8297</v>
      </c>
      <c r="G14" s="452">
        <v>3188842.0981000001</v>
      </c>
      <c r="H14" s="454">
        <v>4113473.9278000002</v>
      </c>
    </row>
    <row r="15" spans="1:8">
      <c r="A15" s="55">
        <v>2.6</v>
      </c>
      <c r="B15" s="59" t="s">
        <v>188</v>
      </c>
      <c r="C15" s="452">
        <v>589144.06000000006</v>
      </c>
      <c r="D15" s="452">
        <v>998603.85</v>
      </c>
      <c r="E15" s="453">
        <v>1587747.9100000001</v>
      </c>
      <c r="F15" s="452">
        <v>1029296.0728</v>
      </c>
      <c r="G15" s="452">
        <v>587476.56819999998</v>
      </c>
      <c r="H15" s="454">
        <v>1616772.6409999998</v>
      </c>
    </row>
    <row r="16" spans="1:8">
      <c r="A16" s="55">
        <v>2.7</v>
      </c>
      <c r="B16" s="59" t="s">
        <v>187</v>
      </c>
      <c r="C16" s="452">
        <v>41189.97</v>
      </c>
      <c r="D16" s="452">
        <v>429076.01</v>
      </c>
      <c r="E16" s="453">
        <v>470265.98</v>
      </c>
      <c r="F16" s="452">
        <v>19280.1738</v>
      </c>
      <c r="G16" s="452">
        <v>713418.11100000003</v>
      </c>
      <c r="H16" s="454">
        <v>732698.28480000002</v>
      </c>
    </row>
    <row r="17" spans="1:8">
      <c r="A17" s="55">
        <v>2.8</v>
      </c>
      <c r="B17" s="59" t="s">
        <v>186</v>
      </c>
      <c r="C17" s="452">
        <v>15211312.68</v>
      </c>
      <c r="D17" s="452">
        <v>9601572.1113000009</v>
      </c>
      <c r="E17" s="453">
        <v>24812884.791299999</v>
      </c>
      <c r="F17" s="452">
        <v>12459482.9749</v>
      </c>
      <c r="G17" s="452">
        <v>9580575.6931999996</v>
      </c>
      <c r="H17" s="454">
        <v>22040058.668099999</v>
      </c>
    </row>
    <row r="18" spans="1:8">
      <c r="A18" s="55">
        <v>2.9</v>
      </c>
      <c r="B18" s="59" t="s">
        <v>185</v>
      </c>
      <c r="C18" s="452">
        <v>5174446.42</v>
      </c>
      <c r="D18" s="452">
        <v>4503652.71</v>
      </c>
      <c r="E18" s="453">
        <v>9678099.129999999</v>
      </c>
      <c r="F18" s="452">
        <v>3500548.4470000002</v>
      </c>
      <c r="G18" s="452">
        <v>3887436.7461999999</v>
      </c>
      <c r="H18" s="454">
        <v>7387985.1931999996</v>
      </c>
    </row>
    <row r="19" spans="1:8">
      <c r="A19" s="55">
        <v>3</v>
      </c>
      <c r="B19" s="58" t="s">
        <v>184</v>
      </c>
      <c r="C19" s="452">
        <v>1429982.65</v>
      </c>
      <c r="D19" s="452">
        <v>2187227.61</v>
      </c>
      <c r="E19" s="453">
        <v>3617210.26</v>
      </c>
      <c r="F19" s="452">
        <v>727784.39</v>
      </c>
      <c r="G19" s="452">
        <v>1639995.99</v>
      </c>
      <c r="H19" s="454">
        <v>2367780.38</v>
      </c>
    </row>
    <row r="20" spans="1:8">
      <c r="A20" s="55">
        <v>4</v>
      </c>
      <c r="B20" s="58" t="s">
        <v>183</v>
      </c>
      <c r="C20" s="452">
        <v>10487143.779999999</v>
      </c>
      <c r="D20" s="452">
        <v>467608.9</v>
      </c>
      <c r="E20" s="453">
        <v>10954752.68</v>
      </c>
      <c r="F20" s="452">
        <v>9070859.3499999996</v>
      </c>
      <c r="G20" s="452"/>
      <c r="H20" s="454">
        <v>9070859.3499999996</v>
      </c>
    </row>
    <row r="21" spans="1:8">
      <c r="A21" s="55">
        <v>5</v>
      </c>
      <c r="B21" s="58" t="s">
        <v>182</v>
      </c>
      <c r="C21" s="452">
        <v>2012787.55</v>
      </c>
      <c r="D21" s="452">
        <v>244376.9</v>
      </c>
      <c r="E21" s="453">
        <v>2257164.4500000002</v>
      </c>
      <c r="F21" s="452">
        <v>1009286.51</v>
      </c>
      <c r="G21" s="452">
        <v>165534.64000000001</v>
      </c>
      <c r="H21" s="454">
        <v>1174821.1499999999</v>
      </c>
    </row>
    <row r="22" spans="1:8">
      <c r="A22" s="55">
        <v>6</v>
      </c>
      <c r="B22" s="60" t="s">
        <v>181</v>
      </c>
      <c r="C22" s="455">
        <v>44261966.579999998</v>
      </c>
      <c r="D22" s="455">
        <v>38047336.291300006</v>
      </c>
      <c r="E22" s="453">
        <v>82309302.871300012</v>
      </c>
      <c r="F22" s="455">
        <v>34092904.333899997</v>
      </c>
      <c r="G22" s="455">
        <v>35806443.336800002</v>
      </c>
      <c r="H22" s="454">
        <v>69899347.670699999</v>
      </c>
    </row>
    <row r="23" spans="1:8">
      <c r="A23" s="55"/>
      <c r="B23" s="240" t="s">
        <v>180</v>
      </c>
      <c r="C23" s="456"/>
      <c r="D23" s="456"/>
      <c r="E23" s="457"/>
      <c r="F23" s="456"/>
      <c r="G23" s="456"/>
      <c r="H23" s="458"/>
    </row>
    <row r="24" spans="1:8">
      <c r="A24" s="55">
        <v>7</v>
      </c>
      <c r="B24" s="58" t="s">
        <v>179</v>
      </c>
      <c r="C24" s="452">
        <v>5590967.2699999996</v>
      </c>
      <c r="D24" s="452">
        <v>1623134.34</v>
      </c>
      <c r="E24" s="453">
        <v>7214101.6099999994</v>
      </c>
      <c r="F24" s="452">
        <v>3953024.7404999998</v>
      </c>
      <c r="G24" s="452">
        <v>1207293.9062999999</v>
      </c>
      <c r="H24" s="454">
        <v>5160318.6468000002</v>
      </c>
    </row>
    <row r="25" spans="1:8">
      <c r="A25" s="55">
        <v>8</v>
      </c>
      <c r="B25" s="58" t="s">
        <v>178</v>
      </c>
      <c r="C25" s="452">
        <v>5354255.6400000006</v>
      </c>
      <c r="D25" s="452">
        <v>7097850.1499999994</v>
      </c>
      <c r="E25" s="453">
        <v>12452105.789999999</v>
      </c>
      <c r="F25" s="452">
        <v>3765464.7122</v>
      </c>
      <c r="G25" s="452">
        <v>7150673.4861000003</v>
      </c>
      <c r="H25" s="454">
        <v>10916138.1983</v>
      </c>
    </row>
    <row r="26" spans="1:8">
      <c r="A26" s="55">
        <v>9</v>
      </c>
      <c r="B26" s="58" t="s">
        <v>177</v>
      </c>
      <c r="C26" s="452">
        <v>670784.81000000006</v>
      </c>
      <c r="D26" s="452">
        <v>291063.67999999999</v>
      </c>
      <c r="E26" s="453">
        <v>961848.49</v>
      </c>
      <c r="F26" s="452">
        <v>975501.76</v>
      </c>
      <c r="G26" s="452">
        <v>352240.95</v>
      </c>
      <c r="H26" s="454">
        <v>1327742.71</v>
      </c>
    </row>
    <row r="27" spans="1:8">
      <c r="A27" s="55">
        <v>10</v>
      </c>
      <c r="B27" s="58" t="s">
        <v>176</v>
      </c>
      <c r="C27" s="452">
        <v>148399.65</v>
      </c>
      <c r="D27" s="452">
        <v>0</v>
      </c>
      <c r="E27" s="453">
        <v>148399.65</v>
      </c>
      <c r="F27" s="452">
        <v>96903.42</v>
      </c>
      <c r="G27" s="452"/>
      <c r="H27" s="454">
        <v>96903.42</v>
      </c>
    </row>
    <row r="28" spans="1:8">
      <c r="A28" s="55">
        <v>11</v>
      </c>
      <c r="B28" s="58" t="s">
        <v>175</v>
      </c>
      <c r="C28" s="452">
        <v>4964010.58</v>
      </c>
      <c r="D28" s="452">
        <v>14578971.199999999</v>
      </c>
      <c r="E28" s="453">
        <v>19542981.780000001</v>
      </c>
      <c r="F28" s="452">
        <v>3051287.95</v>
      </c>
      <c r="G28" s="452">
        <v>10203614.189999999</v>
      </c>
      <c r="H28" s="454">
        <v>13254902.140000001</v>
      </c>
    </row>
    <row r="29" spans="1:8">
      <c r="A29" s="55">
        <v>12</v>
      </c>
      <c r="B29" s="58" t="s">
        <v>174</v>
      </c>
      <c r="C29" s="452"/>
      <c r="D29" s="452"/>
      <c r="E29" s="453">
        <v>0</v>
      </c>
      <c r="F29" s="452"/>
      <c r="G29" s="452"/>
      <c r="H29" s="454">
        <v>0</v>
      </c>
    </row>
    <row r="30" spans="1:8">
      <c r="A30" s="55">
        <v>13</v>
      </c>
      <c r="B30" s="61" t="s">
        <v>173</v>
      </c>
      <c r="C30" s="455">
        <v>16728417.950000001</v>
      </c>
      <c r="D30" s="455">
        <v>23591019.369999997</v>
      </c>
      <c r="E30" s="453">
        <v>40319437.32</v>
      </c>
      <c r="F30" s="455">
        <v>11842182.582699999</v>
      </c>
      <c r="G30" s="455">
        <v>18913822.532399997</v>
      </c>
      <c r="H30" s="454">
        <v>30756005.115099996</v>
      </c>
    </row>
    <row r="31" spans="1:8">
      <c r="A31" s="55">
        <v>14</v>
      </c>
      <c r="B31" s="61" t="s">
        <v>172</v>
      </c>
      <c r="C31" s="455">
        <v>27533548.629999995</v>
      </c>
      <c r="D31" s="455">
        <v>14456316.921300009</v>
      </c>
      <c r="E31" s="453">
        <v>41989865.551300004</v>
      </c>
      <c r="F31" s="455">
        <v>22250721.751199998</v>
      </c>
      <c r="G31" s="455">
        <v>16892620.804400004</v>
      </c>
      <c r="H31" s="454">
        <v>39143342.555600002</v>
      </c>
    </row>
    <row r="32" spans="1:8">
      <c r="A32" s="55"/>
      <c r="B32" s="62"/>
      <c r="C32" s="459"/>
      <c r="D32" s="460"/>
      <c r="E32" s="457"/>
      <c r="F32" s="460"/>
      <c r="G32" s="460"/>
      <c r="H32" s="458"/>
    </row>
    <row r="33" spans="1:8">
      <c r="A33" s="55"/>
      <c r="B33" s="62" t="s">
        <v>171</v>
      </c>
      <c r="C33" s="456"/>
      <c r="D33" s="456"/>
      <c r="E33" s="457"/>
      <c r="F33" s="456"/>
      <c r="G33" s="456"/>
      <c r="H33" s="458"/>
    </row>
    <row r="34" spans="1:8">
      <c r="A34" s="55">
        <v>15</v>
      </c>
      <c r="B34" s="63" t="s">
        <v>170</v>
      </c>
      <c r="C34" s="453">
        <v>2288193.7400000002</v>
      </c>
      <c r="D34" s="453">
        <v>-1062340.52</v>
      </c>
      <c r="E34" s="453">
        <v>1225853.2200000002</v>
      </c>
      <c r="F34" s="453">
        <v>2966879.04</v>
      </c>
      <c r="G34" s="453">
        <v>1295781.94</v>
      </c>
      <c r="H34" s="453">
        <v>4262660.9800000004</v>
      </c>
    </row>
    <row r="35" spans="1:8">
      <c r="A35" s="55">
        <v>15.1</v>
      </c>
      <c r="B35" s="59" t="s">
        <v>169</v>
      </c>
      <c r="C35" s="452">
        <v>3905470.54</v>
      </c>
      <c r="D35" s="452">
        <v>2428926.62</v>
      </c>
      <c r="E35" s="453">
        <v>6334397.1600000001</v>
      </c>
      <c r="F35" s="452">
        <v>4129614.19</v>
      </c>
      <c r="G35" s="452">
        <v>3480854.18</v>
      </c>
      <c r="H35" s="453">
        <v>7610468.3700000001</v>
      </c>
    </row>
    <row r="36" spans="1:8">
      <c r="A36" s="55">
        <v>15.2</v>
      </c>
      <c r="B36" s="59" t="s">
        <v>168</v>
      </c>
      <c r="C36" s="452">
        <v>1617276.8</v>
      </c>
      <c r="D36" s="452">
        <v>3491267.14</v>
      </c>
      <c r="E36" s="453">
        <v>5108543.9400000004</v>
      </c>
      <c r="F36" s="452">
        <v>1162735.1499999999</v>
      </c>
      <c r="G36" s="452">
        <v>2185072.2400000002</v>
      </c>
      <c r="H36" s="453">
        <v>3347807.39</v>
      </c>
    </row>
    <row r="37" spans="1:8">
      <c r="A37" s="55">
        <v>16</v>
      </c>
      <c r="B37" s="58" t="s">
        <v>167</v>
      </c>
      <c r="C37" s="452">
        <v>0</v>
      </c>
      <c r="D37" s="452">
        <v>0</v>
      </c>
      <c r="E37" s="453">
        <v>0</v>
      </c>
      <c r="F37" s="452"/>
      <c r="G37" s="452"/>
      <c r="H37" s="453">
        <v>0</v>
      </c>
    </row>
    <row r="38" spans="1:8">
      <c r="A38" s="55">
        <v>17</v>
      </c>
      <c r="B38" s="58" t="s">
        <v>166</v>
      </c>
      <c r="C38" s="452">
        <v>59730.21</v>
      </c>
      <c r="D38" s="452">
        <v>0</v>
      </c>
      <c r="E38" s="453">
        <v>59730.21</v>
      </c>
      <c r="F38" s="452"/>
      <c r="G38" s="452"/>
      <c r="H38" s="453">
        <v>0</v>
      </c>
    </row>
    <row r="39" spans="1:8">
      <c r="A39" s="55">
        <v>18</v>
      </c>
      <c r="B39" s="58" t="s">
        <v>165</v>
      </c>
      <c r="C39" s="452">
        <v>0</v>
      </c>
      <c r="D39" s="452">
        <v>0</v>
      </c>
      <c r="E39" s="453">
        <v>0</v>
      </c>
      <c r="F39" s="452"/>
      <c r="G39" s="452"/>
      <c r="H39" s="453">
        <v>0</v>
      </c>
    </row>
    <row r="40" spans="1:8">
      <c r="A40" s="55">
        <v>19</v>
      </c>
      <c r="B40" s="58" t="s">
        <v>164</v>
      </c>
      <c r="C40" s="452">
        <v>3488274.24</v>
      </c>
      <c r="D40" s="452"/>
      <c r="E40" s="453">
        <v>3488274.24</v>
      </c>
      <c r="F40" s="452">
        <v>3216262.83</v>
      </c>
      <c r="G40" s="452"/>
      <c r="H40" s="453">
        <v>3216262.83</v>
      </c>
    </row>
    <row r="41" spans="1:8">
      <c r="A41" s="55">
        <v>20</v>
      </c>
      <c r="B41" s="58" t="s">
        <v>163</v>
      </c>
      <c r="C41" s="452">
        <v>-325965.68</v>
      </c>
      <c r="D41" s="452"/>
      <c r="E41" s="453">
        <v>-325965.68</v>
      </c>
      <c r="F41" s="452">
        <v>-268493.58</v>
      </c>
      <c r="G41" s="452"/>
      <c r="H41" s="453">
        <v>-268493.58</v>
      </c>
    </row>
    <row r="42" spans="1:8">
      <c r="A42" s="55">
        <v>21</v>
      </c>
      <c r="B42" s="58" t="s">
        <v>162</v>
      </c>
      <c r="C42" s="452">
        <v>115714.68</v>
      </c>
      <c r="D42" s="452">
        <v>0</v>
      </c>
      <c r="E42" s="453">
        <v>115714.68</v>
      </c>
      <c r="F42" s="452">
        <v>1482189.74</v>
      </c>
      <c r="G42" s="452"/>
      <c r="H42" s="453">
        <v>1482189.74</v>
      </c>
    </row>
    <row r="43" spans="1:8">
      <c r="A43" s="55">
        <v>22</v>
      </c>
      <c r="B43" s="58" t="s">
        <v>161</v>
      </c>
      <c r="C43" s="452">
        <v>280451.07</v>
      </c>
      <c r="D43" s="452">
        <v>8721.14</v>
      </c>
      <c r="E43" s="453">
        <v>289172.21000000002</v>
      </c>
      <c r="F43" s="452">
        <v>136747.59</v>
      </c>
      <c r="G43" s="452">
        <v>3010.72</v>
      </c>
      <c r="H43" s="453">
        <v>139758.31</v>
      </c>
    </row>
    <row r="44" spans="1:8">
      <c r="A44" s="55">
        <v>23</v>
      </c>
      <c r="B44" s="58" t="s">
        <v>160</v>
      </c>
      <c r="C44" s="452">
        <v>201398.81</v>
      </c>
      <c r="D44" s="452">
        <v>82583.95</v>
      </c>
      <c r="E44" s="453">
        <v>283982.76</v>
      </c>
      <c r="F44" s="452">
        <v>144391.12</v>
      </c>
      <c r="G44" s="452">
        <v>160633.32999999999</v>
      </c>
      <c r="H44" s="453">
        <v>305024.44999999995</v>
      </c>
    </row>
    <row r="45" spans="1:8">
      <c r="A45" s="55">
        <v>24</v>
      </c>
      <c r="B45" s="61" t="s">
        <v>276</v>
      </c>
      <c r="C45" s="455">
        <v>6107797.0700000003</v>
      </c>
      <c r="D45" s="455">
        <v>-971035.43000000017</v>
      </c>
      <c r="E45" s="453">
        <v>5136761.6400000006</v>
      </c>
      <c r="F45" s="455">
        <v>7677976.7400000002</v>
      </c>
      <c r="G45" s="455">
        <v>1459425.99</v>
      </c>
      <c r="H45" s="453">
        <v>9137402.7300000004</v>
      </c>
    </row>
    <row r="46" spans="1:8">
      <c r="A46" s="55"/>
      <c r="B46" s="240" t="s">
        <v>159</v>
      </c>
      <c r="C46" s="456"/>
      <c r="D46" s="456"/>
      <c r="E46" s="457"/>
      <c r="F46" s="456"/>
      <c r="G46" s="456"/>
      <c r="H46" s="458"/>
    </row>
    <row r="47" spans="1:8">
      <c r="A47" s="55">
        <v>25</v>
      </c>
      <c r="B47" s="58" t="s">
        <v>158</v>
      </c>
      <c r="C47" s="452">
        <v>268185.15999999997</v>
      </c>
      <c r="D47" s="452">
        <v>134396.54</v>
      </c>
      <c r="E47" s="453">
        <v>402581.69999999995</v>
      </c>
      <c r="F47" s="452">
        <v>826794.12</v>
      </c>
      <c r="G47" s="452">
        <v>10487.44</v>
      </c>
      <c r="H47" s="454">
        <v>837281.55999999994</v>
      </c>
    </row>
    <row r="48" spans="1:8">
      <c r="A48" s="55">
        <v>26</v>
      </c>
      <c r="B48" s="58" t="s">
        <v>157</v>
      </c>
      <c r="C48" s="452">
        <v>1691602.53</v>
      </c>
      <c r="D48" s="452">
        <v>29306.42</v>
      </c>
      <c r="E48" s="453">
        <v>1720908.95</v>
      </c>
      <c r="F48" s="452">
        <v>1490096.74</v>
      </c>
      <c r="G48" s="452">
        <v>65601.14</v>
      </c>
      <c r="H48" s="454">
        <v>1555697.88</v>
      </c>
    </row>
    <row r="49" spans="1:8">
      <c r="A49" s="55">
        <v>27</v>
      </c>
      <c r="B49" s="58" t="s">
        <v>156</v>
      </c>
      <c r="C49" s="452">
        <v>14021196.9</v>
      </c>
      <c r="D49" s="452"/>
      <c r="E49" s="453">
        <v>14021196.9</v>
      </c>
      <c r="F49" s="452">
        <v>10916222.609999999</v>
      </c>
      <c r="G49" s="452"/>
      <c r="H49" s="454">
        <v>10916222.609999999</v>
      </c>
    </row>
    <row r="50" spans="1:8">
      <c r="A50" s="55">
        <v>28</v>
      </c>
      <c r="B50" s="58" t="s">
        <v>155</v>
      </c>
      <c r="C50" s="452">
        <v>73927.490000000005</v>
      </c>
      <c r="D50" s="452"/>
      <c r="E50" s="453">
        <v>73927.490000000005</v>
      </c>
      <c r="F50" s="452">
        <v>59629.54</v>
      </c>
      <c r="G50" s="452"/>
      <c r="H50" s="454">
        <v>59629.54</v>
      </c>
    </row>
    <row r="51" spans="1:8">
      <c r="A51" s="55">
        <v>29</v>
      </c>
      <c r="B51" s="58" t="s">
        <v>154</v>
      </c>
      <c r="C51" s="452">
        <v>2448497.6800000002</v>
      </c>
      <c r="D51" s="452"/>
      <c r="E51" s="453">
        <v>2448497.6800000002</v>
      </c>
      <c r="F51" s="452">
        <v>1221872.2</v>
      </c>
      <c r="G51" s="452"/>
      <c r="H51" s="454">
        <v>1221872.2</v>
      </c>
    </row>
    <row r="52" spans="1:8">
      <c r="A52" s="55">
        <v>30</v>
      </c>
      <c r="B52" s="58" t="s">
        <v>153</v>
      </c>
      <c r="C52" s="452">
        <v>2511616.9900000002</v>
      </c>
      <c r="D52" s="452">
        <v>66760.72</v>
      </c>
      <c r="E52" s="453">
        <v>2578377.7100000004</v>
      </c>
      <c r="F52" s="452">
        <v>2147112.58</v>
      </c>
      <c r="G52" s="452">
        <v>33317.93</v>
      </c>
      <c r="H52" s="454">
        <v>2180430.5100000002</v>
      </c>
    </row>
    <row r="53" spans="1:8">
      <c r="A53" s="55">
        <v>31</v>
      </c>
      <c r="B53" s="61" t="s">
        <v>277</v>
      </c>
      <c r="C53" s="455">
        <v>21015026.75</v>
      </c>
      <c r="D53" s="455">
        <v>230463.68000000002</v>
      </c>
      <c r="E53" s="453">
        <v>21245490.43</v>
      </c>
      <c r="F53" s="455">
        <v>16661727.789999997</v>
      </c>
      <c r="G53" s="455">
        <v>109406.51000000001</v>
      </c>
      <c r="H53" s="453">
        <v>16771134.299999997</v>
      </c>
    </row>
    <row r="54" spans="1:8">
      <c r="A54" s="55">
        <v>32</v>
      </c>
      <c r="B54" s="61" t="s">
        <v>278</v>
      </c>
      <c r="C54" s="455">
        <v>-14907229.68</v>
      </c>
      <c r="D54" s="455">
        <v>-1201499.1100000001</v>
      </c>
      <c r="E54" s="453">
        <v>-16108728.789999999</v>
      </c>
      <c r="F54" s="455">
        <v>-8983751.049999997</v>
      </c>
      <c r="G54" s="455">
        <v>1350019.48</v>
      </c>
      <c r="H54" s="453">
        <v>-7633731.5699999966</v>
      </c>
    </row>
    <row r="55" spans="1:8">
      <c r="A55" s="55"/>
      <c r="B55" s="62"/>
      <c r="C55" s="460"/>
      <c r="D55" s="460"/>
      <c r="E55" s="457"/>
      <c r="F55" s="460"/>
      <c r="G55" s="460"/>
      <c r="H55" s="458"/>
    </row>
    <row r="56" spans="1:8">
      <c r="A56" s="55">
        <v>33</v>
      </c>
      <c r="B56" s="61" t="s">
        <v>152</v>
      </c>
      <c r="C56" s="455">
        <v>12626318.949999996</v>
      </c>
      <c r="D56" s="455">
        <v>13254817.811300009</v>
      </c>
      <c r="E56" s="453">
        <v>25881136.761300005</v>
      </c>
      <c r="F56" s="455">
        <v>13266970.701200001</v>
      </c>
      <c r="G56" s="455">
        <v>18242640.284400005</v>
      </c>
      <c r="H56" s="454">
        <v>31509610.985600006</v>
      </c>
    </row>
    <row r="57" spans="1:8">
      <c r="A57" s="55"/>
      <c r="B57" s="62"/>
      <c r="C57" s="460"/>
      <c r="D57" s="460"/>
      <c r="E57" s="457"/>
      <c r="F57" s="460"/>
      <c r="G57" s="460"/>
      <c r="H57" s="458"/>
    </row>
    <row r="58" spans="1:8">
      <c r="A58" s="55">
        <v>34</v>
      </c>
      <c r="B58" s="58" t="s">
        <v>151</v>
      </c>
      <c r="C58" s="452">
        <v>6668147.8499999996</v>
      </c>
      <c r="D58" s="452" t="s">
        <v>483</v>
      </c>
      <c r="E58" s="453">
        <v>6668147.8499999996</v>
      </c>
      <c r="F58" s="452">
        <v>4064923.27</v>
      </c>
      <c r="G58" s="452" t="s">
        <v>483</v>
      </c>
      <c r="H58" s="454">
        <v>4064923.27</v>
      </c>
    </row>
    <row r="59" spans="1:8" s="241" customFormat="1">
      <c r="A59" s="55">
        <v>35</v>
      </c>
      <c r="B59" s="58" t="s">
        <v>150</v>
      </c>
      <c r="C59" s="452">
        <v>0</v>
      </c>
      <c r="D59" s="452" t="s">
        <v>483</v>
      </c>
      <c r="E59" s="453">
        <v>0</v>
      </c>
      <c r="F59" s="452"/>
      <c r="G59" s="452" t="s">
        <v>483</v>
      </c>
      <c r="H59" s="454">
        <v>0</v>
      </c>
    </row>
    <row r="60" spans="1:8">
      <c r="A60" s="55">
        <v>36</v>
      </c>
      <c r="B60" s="58" t="s">
        <v>149</v>
      </c>
      <c r="C60" s="452">
        <v>4526894.66</v>
      </c>
      <c r="D60" s="452" t="s">
        <v>483</v>
      </c>
      <c r="E60" s="453">
        <v>4526894.66</v>
      </c>
      <c r="F60" s="452">
        <v>1327112.79</v>
      </c>
      <c r="G60" s="452" t="s">
        <v>483</v>
      </c>
      <c r="H60" s="454">
        <v>1327112.79</v>
      </c>
    </row>
    <row r="61" spans="1:8">
      <c r="A61" s="55">
        <v>37</v>
      </c>
      <c r="B61" s="61" t="s">
        <v>148</v>
      </c>
      <c r="C61" s="455">
        <v>11195042.51</v>
      </c>
      <c r="D61" s="455">
        <v>0</v>
      </c>
      <c r="E61" s="453">
        <v>11195042.51</v>
      </c>
      <c r="F61" s="455">
        <v>5392036.0600000005</v>
      </c>
      <c r="G61" s="455">
        <v>0</v>
      </c>
      <c r="H61" s="454">
        <v>5392036.0600000005</v>
      </c>
    </row>
    <row r="62" spans="1:8">
      <c r="A62" s="55"/>
      <c r="B62" s="64"/>
      <c r="C62" s="456"/>
      <c r="D62" s="456"/>
      <c r="E62" s="457"/>
      <c r="F62" s="456"/>
      <c r="G62" s="456"/>
      <c r="H62" s="458"/>
    </row>
    <row r="63" spans="1:8">
      <c r="A63" s="55">
        <v>38</v>
      </c>
      <c r="B63" s="65" t="s">
        <v>147</v>
      </c>
      <c r="C63" s="455">
        <v>1431276.4399999958</v>
      </c>
      <c r="D63" s="455">
        <v>13254817.811300009</v>
      </c>
      <c r="E63" s="453">
        <v>14686094.251300005</v>
      </c>
      <c r="F63" s="455">
        <v>7874934.6412000004</v>
      </c>
      <c r="G63" s="455">
        <v>18242640.284400005</v>
      </c>
      <c r="H63" s="454">
        <v>26117574.925600007</v>
      </c>
    </row>
    <row r="64" spans="1:8">
      <c r="A64" s="51">
        <v>39</v>
      </c>
      <c r="B64" s="58" t="s">
        <v>146</v>
      </c>
      <c r="C64" s="461">
        <v>378961.2</v>
      </c>
      <c r="D64" s="461"/>
      <c r="E64" s="453">
        <v>378961.2</v>
      </c>
      <c r="F64" s="461">
        <v>2678221.58</v>
      </c>
      <c r="G64" s="461"/>
      <c r="H64" s="454">
        <v>2678221.58</v>
      </c>
    </row>
    <row r="65" spans="1:8">
      <c r="A65" s="55">
        <v>40</v>
      </c>
      <c r="B65" s="61" t="s">
        <v>145</v>
      </c>
      <c r="C65" s="455">
        <v>1052315.2399999958</v>
      </c>
      <c r="D65" s="455">
        <v>13254817.811300009</v>
      </c>
      <c r="E65" s="453">
        <v>14307133.051300006</v>
      </c>
      <c r="F65" s="455">
        <v>5196713.0612000003</v>
      </c>
      <c r="G65" s="455">
        <v>18242640.284400005</v>
      </c>
      <c r="H65" s="454">
        <v>23439353.345600005</v>
      </c>
    </row>
    <row r="66" spans="1:8">
      <c r="A66" s="51">
        <v>41</v>
      </c>
      <c r="B66" s="58" t="s">
        <v>144</v>
      </c>
      <c r="C66" s="461">
        <v>-3300</v>
      </c>
      <c r="D66" s="461"/>
      <c r="E66" s="453">
        <v>-3300</v>
      </c>
      <c r="F66" s="461">
        <v>-3115</v>
      </c>
      <c r="G66" s="461"/>
      <c r="H66" s="454">
        <v>-3115</v>
      </c>
    </row>
    <row r="67" spans="1:8" ht="13.5" thickBot="1">
      <c r="A67" s="66">
        <v>42</v>
      </c>
      <c r="B67" s="67" t="s">
        <v>143</v>
      </c>
      <c r="C67" s="462">
        <v>1049015.2399999958</v>
      </c>
      <c r="D67" s="462">
        <v>13254817.811300009</v>
      </c>
      <c r="E67" s="463">
        <v>14303833.051300006</v>
      </c>
      <c r="F67" s="462">
        <v>5193598.0612000003</v>
      </c>
      <c r="G67" s="462">
        <v>18242640.284400005</v>
      </c>
      <c r="H67" s="464">
        <v>23436238.345600005</v>
      </c>
    </row>
  </sheetData>
  <mergeCells count="2">
    <mergeCell ref="C5:E5"/>
    <mergeCell ref="F5:H5"/>
  </mergeCells>
  <pageMargins left="0.7" right="0.7" top="0.75" bottom="0.75" header="0.3" footer="0.3"/>
  <pageSetup paperSize="9" scale="5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zoomScaleNormal="100" workbookViewId="0">
      <selection activeCell="P25" sqref="P25"/>
    </sheetView>
  </sheetViews>
  <sheetFormatPr defaultColWidth="9.140625" defaultRowHeight="14.25"/>
  <cols>
    <col min="1" max="1" width="9.5703125" style="5" bestFit="1" customWidth="1"/>
    <col min="2" max="2" width="72.28515625" style="5" customWidth="1"/>
    <col min="3" max="3" width="12.7109375" style="5" customWidth="1"/>
    <col min="4" max="5" width="14" style="5" bestFit="1" customWidth="1"/>
    <col min="6" max="6" width="11.28515625" style="5" bestFit="1" customWidth="1"/>
    <col min="7" max="8" width="14" style="5" bestFit="1" customWidth="1"/>
    <col min="9" max="16384" width="9.140625" style="5"/>
  </cols>
  <sheetData>
    <row r="1" spans="1:8">
      <c r="A1" s="2" t="s">
        <v>30</v>
      </c>
      <c r="B1" s="5" t="str">
        <f>'Info '!C2</f>
        <v>JSC "BasisBank"</v>
      </c>
    </row>
    <row r="2" spans="1:8">
      <c r="A2" s="2" t="s">
        <v>31</v>
      </c>
      <c r="B2" s="570">
        <v>43738</v>
      </c>
    </row>
    <row r="3" spans="1:8">
      <c r="A3" s="4"/>
    </row>
    <row r="4" spans="1:8" ht="15" thickBot="1">
      <c r="A4" s="4" t="s">
        <v>74</v>
      </c>
      <c r="B4" s="4"/>
      <c r="C4" s="221"/>
      <c r="D4" s="221"/>
      <c r="E4" s="221"/>
      <c r="F4" s="222"/>
      <c r="G4" s="222"/>
      <c r="H4" s="223" t="s">
        <v>73</v>
      </c>
    </row>
    <row r="5" spans="1:8">
      <c r="A5" s="525" t="s">
        <v>6</v>
      </c>
      <c r="B5" s="527" t="s">
        <v>343</v>
      </c>
      <c r="C5" s="521" t="s">
        <v>68</v>
      </c>
      <c r="D5" s="522"/>
      <c r="E5" s="523"/>
      <c r="F5" s="521" t="s">
        <v>72</v>
      </c>
      <c r="G5" s="522"/>
      <c r="H5" s="524"/>
    </row>
    <row r="6" spans="1:8">
      <c r="A6" s="526"/>
      <c r="B6" s="528"/>
      <c r="C6" s="26" t="s">
        <v>290</v>
      </c>
      <c r="D6" s="26" t="s">
        <v>120</v>
      </c>
      <c r="E6" s="26" t="s">
        <v>107</v>
      </c>
      <c r="F6" s="26" t="s">
        <v>290</v>
      </c>
      <c r="G6" s="26" t="s">
        <v>120</v>
      </c>
      <c r="H6" s="27" t="s">
        <v>107</v>
      </c>
    </row>
    <row r="7" spans="1:8" s="15" customFormat="1">
      <c r="A7" s="224">
        <v>1</v>
      </c>
      <c r="B7" s="225" t="s">
        <v>377</v>
      </c>
      <c r="C7" s="465">
        <v>89399830.700000003</v>
      </c>
      <c r="D7" s="465">
        <v>64801664.217999995</v>
      </c>
      <c r="E7" s="453">
        <v>154201494.91799998</v>
      </c>
      <c r="F7" s="465">
        <v>71970831.320000008</v>
      </c>
      <c r="G7" s="465">
        <v>63927499.241599992</v>
      </c>
      <c r="H7" s="454">
        <v>135898330.5616</v>
      </c>
    </row>
    <row r="8" spans="1:8" s="15" customFormat="1">
      <c r="A8" s="224">
        <v>1.1000000000000001</v>
      </c>
      <c r="B8" s="274" t="s">
        <v>308</v>
      </c>
      <c r="C8" s="465">
        <v>65217076.32</v>
      </c>
      <c r="D8" s="465">
        <v>12194111.7863</v>
      </c>
      <c r="E8" s="453">
        <v>77411188.106299996</v>
      </c>
      <c r="F8" s="465">
        <v>41904850.990000002</v>
      </c>
      <c r="G8" s="465">
        <v>9746145.2097999994</v>
      </c>
      <c r="H8" s="454">
        <v>51650996.1998</v>
      </c>
    </row>
    <row r="9" spans="1:8" s="15" customFormat="1">
      <c r="A9" s="224">
        <v>1.2</v>
      </c>
      <c r="B9" s="274" t="s">
        <v>309</v>
      </c>
      <c r="C9" s="465"/>
      <c r="D9" s="465">
        <v>531607.97279999999</v>
      </c>
      <c r="E9" s="453">
        <v>531607.97279999999</v>
      </c>
      <c r="F9" s="465"/>
      <c r="G9" s="465">
        <v>545716.35360000003</v>
      </c>
      <c r="H9" s="454">
        <v>545716.35360000003</v>
      </c>
    </row>
    <row r="10" spans="1:8" s="15" customFormat="1">
      <c r="A10" s="224">
        <v>1.3</v>
      </c>
      <c r="B10" s="274" t="s">
        <v>310</v>
      </c>
      <c r="C10" s="465">
        <v>24160059.23</v>
      </c>
      <c r="D10" s="465">
        <v>52022384.057599999</v>
      </c>
      <c r="E10" s="453">
        <v>76182443.287599996</v>
      </c>
      <c r="F10" s="465">
        <v>30043285.18</v>
      </c>
      <c r="G10" s="465">
        <v>53586088.443799995</v>
      </c>
      <c r="H10" s="454">
        <v>83629373.623799995</v>
      </c>
    </row>
    <row r="11" spans="1:8" s="15" customFormat="1">
      <c r="A11" s="224">
        <v>1.4</v>
      </c>
      <c r="B11" s="274" t="s">
        <v>291</v>
      </c>
      <c r="C11" s="465">
        <v>22695.15</v>
      </c>
      <c r="D11" s="465">
        <v>53560.401299999998</v>
      </c>
      <c r="E11" s="453">
        <v>76255.551299999992</v>
      </c>
      <c r="F11" s="465">
        <v>22695.15</v>
      </c>
      <c r="G11" s="465">
        <v>49549.234400000001</v>
      </c>
      <c r="H11" s="454">
        <v>72244.38440000001</v>
      </c>
    </row>
    <row r="12" spans="1:8" s="15" customFormat="1" ht="29.25" customHeight="1">
      <c r="A12" s="224">
        <v>2</v>
      </c>
      <c r="B12" s="227" t="s">
        <v>312</v>
      </c>
      <c r="C12" s="465">
        <v>0</v>
      </c>
      <c r="D12" s="465">
        <v>114070720</v>
      </c>
      <c r="E12" s="453">
        <v>114070720</v>
      </c>
      <c r="F12" s="465">
        <v>31284000</v>
      </c>
      <c r="G12" s="465">
        <v>34633372.356299996</v>
      </c>
      <c r="H12" s="454">
        <v>65917372.356299996</v>
      </c>
    </row>
    <row r="13" spans="1:8" s="15" customFormat="1" ht="19.899999999999999" customHeight="1">
      <c r="A13" s="224">
        <v>3</v>
      </c>
      <c r="B13" s="227" t="s">
        <v>311</v>
      </c>
      <c r="C13" s="465"/>
      <c r="D13" s="465"/>
      <c r="E13" s="453">
        <v>0</v>
      </c>
      <c r="F13" s="465"/>
      <c r="G13" s="465"/>
      <c r="H13" s="454">
        <v>0</v>
      </c>
    </row>
    <row r="14" spans="1:8" s="15" customFormat="1">
      <c r="A14" s="224">
        <v>3.1</v>
      </c>
      <c r="B14" s="275" t="s">
        <v>292</v>
      </c>
      <c r="C14" s="465"/>
      <c r="D14" s="465"/>
      <c r="E14" s="453">
        <v>0</v>
      </c>
      <c r="F14" s="465"/>
      <c r="G14" s="465"/>
      <c r="H14" s="454">
        <v>0</v>
      </c>
    </row>
    <row r="15" spans="1:8" s="15" customFormat="1">
      <c r="A15" s="224">
        <v>3.2</v>
      </c>
      <c r="B15" s="275" t="s">
        <v>293</v>
      </c>
      <c r="C15" s="465"/>
      <c r="D15" s="465"/>
      <c r="E15" s="453">
        <v>0</v>
      </c>
      <c r="F15" s="465"/>
      <c r="G15" s="465"/>
      <c r="H15" s="454">
        <v>0</v>
      </c>
    </row>
    <row r="16" spans="1:8" s="15" customFormat="1">
      <c r="A16" s="224">
        <v>4</v>
      </c>
      <c r="B16" s="278" t="s">
        <v>322</v>
      </c>
      <c r="C16" s="465">
        <v>32960359.058242001</v>
      </c>
      <c r="D16" s="465">
        <v>521857066.260988</v>
      </c>
      <c r="E16" s="453">
        <v>554817425.31922996</v>
      </c>
      <c r="F16" s="465">
        <v>62099367.301259004</v>
      </c>
      <c r="G16" s="465">
        <v>449008132.86823201</v>
      </c>
      <c r="H16" s="454">
        <v>511107500.16949099</v>
      </c>
    </row>
    <row r="17" spans="1:8" s="15" customFormat="1">
      <c r="A17" s="224">
        <v>4.0999999999999996</v>
      </c>
      <c r="B17" s="275" t="s">
        <v>313</v>
      </c>
      <c r="C17" s="465">
        <v>31397359.058242001</v>
      </c>
      <c r="D17" s="465">
        <v>518655107.06098801</v>
      </c>
      <c r="E17" s="453">
        <v>550052466.11923003</v>
      </c>
      <c r="F17" s="465">
        <v>60783867.301259004</v>
      </c>
      <c r="G17" s="465">
        <v>445536587.61823201</v>
      </c>
      <c r="H17" s="454">
        <v>506320454.91949099</v>
      </c>
    </row>
    <row r="18" spans="1:8" s="15" customFormat="1">
      <c r="A18" s="224">
        <v>4.2</v>
      </c>
      <c r="B18" s="275" t="s">
        <v>307</v>
      </c>
      <c r="C18" s="465">
        <v>1563000</v>
      </c>
      <c r="D18" s="465">
        <v>3201959.2</v>
      </c>
      <c r="E18" s="453">
        <v>4764959.2</v>
      </c>
      <c r="F18" s="465">
        <v>1315500</v>
      </c>
      <c r="G18" s="465">
        <v>3471545.25</v>
      </c>
      <c r="H18" s="454">
        <v>4787045.25</v>
      </c>
    </row>
    <row r="19" spans="1:8" s="15" customFormat="1">
      <c r="A19" s="224">
        <v>5</v>
      </c>
      <c r="B19" s="227" t="s">
        <v>321</v>
      </c>
      <c r="C19" s="465">
        <v>67182505.311100006</v>
      </c>
      <c r="D19" s="465">
        <v>2023628744.8676</v>
      </c>
      <c r="E19" s="453">
        <v>2090811250.1787</v>
      </c>
      <c r="F19" s="465">
        <v>62449255.509999998</v>
      </c>
      <c r="G19" s="465">
        <v>1865331244.8045998</v>
      </c>
      <c r="H19" s="454">
        <v>1927780500.3145998</v>
      </c>
    </row>
    <row r="20" spans="1:8" s="15" customFormat="1">
      <c r="A20" s="224">
        <v>5.0999999999999996</v>
      </c>
      <c r="B20" s="276" t="s">
        <v>296</v>
      </c>
      <c r="C20" s="465">
        <v>17626766.3211</v>
      </c>
      <c r="D20" s="465">
        <v>91439788.602899998</v>
      </c>
      <c r="E20" s="453">
        <v>109066554.92399999</v>
      </c>
      <c r="F20" s="465">
        <v>19001320.52</v>
      </c>
      <c r="G20" s="465">
        <v>141190227.92070001</v>
      </c>
      <c r="H20" s="454">
        <v>160191548.44070002</v>
      </c>
    </row>
    <row r="21" spans="1:8" s="15" customFormat="1">
      <c r="A21" s="224">
        <v>5.2</v>
      </c>
      <c r="B21" s="276" t="s">
        <v>295</v>
      </c>
      <c r="C21" s="465">
        <v>2400000</v>
      </c>
      <c r="D21" s="465">
        <v>14353406.4</v>
      </c>
      <c r="E21" s="453">
        <v>16753406.4</v>
      </c>
      <c r="F21" s="465">
        <v>0</v>
      </c>
      <c r="G21" s="465">
        <v>20565146.399999999</v>
      </c>
      <c r="H21" s="454">
        <v>20565146.399999999</v>
      </c>
    </row>
    <row r="22" spans="1:8" s="15" customFormat="1">
      <c r="A22" s="224">
        <v>5.3</v>
      </c>
      <c r="B22" s="276" t="s">
        <v>294</v>
      </c>
      <c r="C22" s="465">
        <v>593763</v>
      </c>
      <c r="D22" s="465">
        <v>1506810036.1400001</v>
      </c>
      <c r="E22" s="453">
        <v>1507403799.1400001</v>
      </c>
      <c r="F22" s="465">
        <v>932738</v>
      </c>
      <c r="G22" s="465">
        <v>1375203481.4784999</v>
      </c>
      <c r="H22" s="454">
        <v>1376136219.4784999</v>
      </c>
    </row>
    <row r="23" spans="1:8" s="15" customFormat="1">
      <c r="A23" s="224" t="s">
        <v>15</v>
      </c>
      <c r="B23" s="228" t="s">
        <v>75</v>
      </c>
      <c r="C23" s="465">
        <v>363938</v>
      </c>
      <c r="D23" s="465">
        <v>1189538714.8961</v>
      </c>
      <c r="E23" s="453">
        <v>1189902652.8961</v>
      </c>
      <c r="F23" s="465">
        <v>677150</v>
      </c>
      <c r="G23" s="465">
        <v>690758594.35249996</v>
      </c>
      <c r="H23" s="454">
        <v>691435744.35249996</v>
      </c>
    </row>
    <row r="24" spans="1:8" s="15" customFormat="1">
      <c r="A24" s="224" t="s">
        <v>16</v>
      </c>
      <c r="B24" s="228" t="s">
        <v>76</v>
      </c>
      <c r="C24" s="465">
        <v>156025</v>
      </c>
      <c r="D24" s="465">
        <v>162863198.26640001</v>
      </c>
      <c r="E24" s="453">
        <v>163019223.26640001</v>
      </c>
      <c r="F24" s="465">
        <v>156025</v>
      </c>
      <c r="G24" s="465">
        <v>487177122.4501</v>
      </c>
      <c r="H24" s="454">
        <v>487333147.4501</v>
      </c>
    </row>
    <row r="25" spans="1:8" s="15" customFormat="1">
      <c r="A25" s="224" t="s">
        <v>17</v>
      </c>
      <c r="B25" s="228" t="s">
        <v>77</v>
      </c>
      <c r="C25" s="465">
        <v>0</v>
      </c>
      <c r="D25" s="465">
        <v>6991846.5744000003</v>
      </c>
      <c r="E25" s="453">
        <v>6991846.5744000003</v>
      </c>
      <c r="F25" s="465">
        <v>0</v>
      </c>
      <c r="G25" s="465">
        <v>9108853.5576000009</v>
      </c>
      <c r="H25" s="454">
        <v>9108853.5576000009</v>
      </c>
    </row>
    <row r="26" spans="1:8" s="15" customFormat="1">
      <c r="A26" s="224" t="s">
        <v>18</v>
      </c>
      <c r="B26" s="228" t="s">
        <v>78</v>
      </c>
      <c r="C26" s="465">
        <v>18550</v>
      </c>
      <c r="D26" s="465">
        <v>96976041.266900003</v>
      </c>
      <c r="E26" s="453">
        <v>96994591.266900003</v>
      </c>
      <c r="F26" s="465">
        <v>44313</v>
      </c>
      <c r="G26" s="465">
        <v>111348793.2992</v>
      </c>
      <c r="H26" s="454">
        <v>111393106.2992</v>
      </c>
    </row>
    <row r="27" spans="1:8" s="15" customFormat="1">
      <c r="A27" s="224" t="s">
        <v>19</v>
      </c>
      <c r="B27" s="228" t="s">
        <v>79</v>
      </c>
      <c r="C27" s="465">
        <v>55250</v>
      </c>
      <c r="D27" s="465">
        <v>50440235.136200003</v>
      </c>
      <c r="E27" s="453">
        <v>50495485.136200003</v>
      </c>
      <c r="F27" s="465">
        <v>55250</v>
      </c>
      <c r="G27" s="465">
        <v>76810117.819100007</v>
      </c>
      <c r="H27" s="454">
        <v>76865367.819100007</v>
      </c>
    </row>
    <row r="28" spans="1:8" s="15" customFormat="1">
      <c r="A28" s="224">
        <v>5.4</v>
      </c>
      <c r="B28" s="276" t="s">
        <v>297</v>
      </c>
      <c r="C28" s="465">
        <v>24091772.989999998</v>
      </c>
      <c r="D28" s="465">
        <v>207136395.1279</v>
      </c>
      <c r="E28" s="453">
        <v>231228168.11790001</v>
      </c>
      <c r="F28" s="465">
        <v>21291618.989999998</v>
      </c>
      <c r="G28" s="465">
        <v>102663032.1675</v>
      </c>
      <c r="H28" s="454">
        <v>123954651.1575</v>
      </c>
    </row>
    <row r="29" spans="1:8" s="15" customFormat="1">
      <c r="A29" s="224">
        <v>5.5</v>
      </c>
      <c r="B29" s="276" t="s">
        <v>298</v>
      </c>
      <c r="C29" s="465">
        <v>0</v>
      </c>
      <c r="D29" s="465">
        <v>0</v>
      </c>
      <c r="E29" s="453">
        <v>0</v>
      </c>
      <c r="F29" s="465">
        <v>0</v>
      </c>
      <c r="G29" s="465">
        <v>0</v>
      </c>
      <c r="H29" s="454">
        <v>0</v>
      </c>
    </row>
    <row r="30" spans="1:8" s="15" customFormat="1">
      <c r="A30" s="224">
        <v>5.6</v>
      </c>
      <c r="B30" s="276" t="s">
        <v>299</v>
      </c>
      <c r="C30" s="465">
        <v>10760736</v>
      </c>
      <c r="D30" s="465">
        <v>98876766.292799994</v>
      </c>
      <c r="E30" s="453">
        <v>109637502.29279999</v>
      </c>
      <c r="F30" s="465">
        <v>9423000</v>
      </c>
      <c r="G30" s="465">
        <v>71927595.887099996</v>
      </c>
      <c r="H30" s="454">
        <v>81350595.887099996</v>
      </c>
    </row>
    <row r="31" spans="1:8" s="15" customFormat="1">
      <c r="A31" s="224">
        <v>5.7</v>
      </c>
      <c r="B31" s="276" t="s">
        <v>79</v>
      </c>
      <c r="C31" s="465">
        <v>11709467</v>
      </c>
      <c r="D31" s="465">
        <v>105012352.30400001</v>
      </c>
      <c r="E31" s="453">
        <v>116721819.30400001</v>
      </c>
      <c r="F31" s="465">
        <v>11800578</v>
      </c>
      <c r="G31" s="465">
        <v>153781760.9508</v>
      </c>
      <c r="H31" s="454">
        <v>165582338.9508</v>
      </c>
    </row>
    <row r="32" spans="1:8" s="15" customFormat="1">
      <c r="A32" s="224">
        <v>6</v>
      </c>
      <c r="B32" s="227" t="s">
        <v>327</v>
      </c>
      <c r="C32" s="465"/>
      <c r="D32" s="465"/>
      <c r="E32" s="453">
        <v>0</v>
      </c>
      <c r="F32" s="465">
        <v>0</v>
      </c>
      <c r="G32" s="465">
        <v>0</v>
      </c>
      <c r="H32" s="454">
        <v>0</v>
      </c>
    </row>
    <row r="33" spans="1:8" s="15" customFormat="1">
      <c r="A33" s="224">
        <v>6.1</v>
      </c>
      <c r="B33" s="277" t="s">
        <v>317</v>
      </c>
      <c r="C33" s="465"/>
      <c r="D33" s="465"/>
      <c r="E33" s="453">
        <v>0</v>
      </c>
      <c r="F33" s="465">
        <v>0</v>
      </c>
      <c r="G33" s="465">
        <v>0</v>
      </c>
      <c r="H33" s="454">
        <v>0</v>
      </c>
    </row>
    <row r="34" spans="1:8" s="15" customFormat="1">
      <c r="A34" s="224">
        <v>6.2</v>
      </c>
      <c r="B34" s="277" t="s">
        <v>318</v>
      </c>
      <c r="C34" s="465"/>
      <c r="D34" s="465"/>
      <c r="E34" s="453">
        <v>0</v>
      </c>
      <c r="F34" s="465">
        <v>0</v>
      </c>
      <c r="G34" s="465">
        <v>0</v>
      </c>
      <c r="H34" s="454">
        <v>0</v>
      </c>
    </row>
    <row r="35" spans="1:8" s="15" customFormat="1">
      <c r="A35" s="224">
        <v>6.3</v>
      </c>
      <c r="B35" s="277" t="s">
        <v>314</v>
      </c>
      <c r="C35" s="465"/>
      <c r="D35" s="465"/>
      <c r="E35" s="453">
        <v>0</v>
      </c>
      <c r="F35" s="465">
        <v>0</v>
      </c>
      <c r="G35" s="465">
        <v>0</v>
      </c>
      <c r="H35" s="454">
        <v>0</v>
      </c>
    </row>
    <row r="36" spans="1:8" s="15" customFormat="1">
      <c r="A36" s="224">
        <v>6.4</v>
      </c>
      <c r="B36" s="277" t="s">
        <v>315</v>
      </c>
      <c r="C36" s="465"/>
      <c r="D36" s="465"/>
      <c r="E36" s="453">
        <v>0</v>
      </c>
      <c r="F36" s="465">
        <v>0</v>
      </c>
      <c r="G36" s="465">
        <v>0</v>
      </c>
      <c r="H36" s="454">
        <v>0</v>
      </c>
    </row>
    <row r="37" spans="1:8" s="15" customFormat="1">
      <c r="A37" s="224">
        <v>6.5</v>
      </c>
      <c r="B37" s="277" t="s">
        <v>316</v>
      </c>
      <c r="C37" s="465"/>
      <c r="D37" s="465"/>
      <c r="E37" s="453">
        <v>0</v>
      </c>
      <c r="F37" s="465">
        <v>0</v>
      </c>
      <c r="G37" s="465">
        <v>0</v>
      </c>
      <c r="H37" s="454">
        <v>0</v>
      </c>
    </row>
    <row r="38" spans="1:8" s="15" customFormat="1">
      <c r="A38" s="224">
        <v>6.6</v>
      </c>
      <c r="B38" s="277" t="s">
        <v>319</v>
      </c>
      <c r="C38" s="465"/>
      <c r="D38" s="465"/>
      <c r="E38" s="453">
        <v>0</v>
      </c>
      <c r="F38" s="465">
        <v>0</v>
      </c>
      <c r="G38" s="465">
        <v>0</v>
      </c>
      <c r="H38" s="454">
        <v>0</v>
      </c>
    </row>
    <row r="39" spans="1:8" s="15" customFormat="1">
      <c r="A39" s="224">
        <v>6.7</v>
      </c>
      <c r="B39" s="277" t="s">
        <v>320</v>
      </c>
      <c r="C39" s="465"/>
      <c r="D39" s="465"/>
      <c r="E39" s="453">
        <v>0</v>
      </c>
      <c r="F39" s="465">
        <v>0</v>
      </c>
      <c r="G39" s="465">
        <v>0</v>
      </c>
      <c r="H39" s="454">
        <v>0</v>
      </c>
    </row>
    <row r="40" spans="1:8" s="15" customFormat="1">
      <c r="A40" s="224">
        <v>7</v>
      </c>
      <c r="B40" s="227" t="s">
        <v>323</v>
      </c>
      <c r="C40" s="465"/>
      <c r="D40" s="465"/>
      <c r="E40" s="453">
        <v>0</v>
      </c>
      <c r="F40" s="465">
        <v>0</v>
      </c>
      <c r="G40" s="465">
        <v>0</v>
      </c>
      <c r="H40" s="454">
        <v>0</v>
      </c>
    </row>
    <row r="41" spans="1:8" s="15" customFormat="1">
      <c r="A41" s="224">
        <v>7.1</v>
      </c>
      <c r="B41" s="226" t="s">
        <v>324</v>
      </c>
      <c r="C41" s="465">
        <v>99867.39</v>
      </c>
      <c r="D41" s="465">
        <v>5003.3037999999997</v>
      </c>
      <c r="E41" s="453">
        <v>104870.69379999999</v>
      </c>
      <c r="F41" s="465">
        <v>1441287.12</v>
      </c>
      <c r="G41" s="465">
        <v>84839.334608000005</v>
      </c>
      <c r="H41" s="454">
        <v>1526126.4546080001</v>
      </c>
    </row>
    <row r="42" spans="1:8" s="15" customFormat="1" ht="25.5">
      <c r="A42" s="224">
        <v>7.2</v>
      </c>
      <c r="B42" s="226" t="s">
        <v>325</v>
      </c>
      <c r="C42" s="465">
        <v>334065.1300000003</v>
      </c>
      <c r="D42" s="465">
        <v>560512.79760000005</v>
      </c>
      <c r="E42" s="453">
        <v>894577.92760000029</v>
      </c>
      <c r="F42" s="465">
        <v>260222.54999999993</v>
      </c>
      <c r="G42" s="465">
        <v>569851.04349999968</v>
      </c>
      <c r="H42" s="454">
        <v>830073.59349999961</v>
      </c>
    </row>
    <row r="43" spans="1:8" s="15" customFormat="1" ht="25.5">
      <c r="A43" s="224">
        <v>7.3</v>
      </c>
      <c r="B43" s="226" t="s">
        <v>328</v>
      </c>
      <c r="C43" s="465">
        <v>3404080.5599999996</v>
      </c>
      <c r="D43" s="465">
        <v>1245198.3429729999</v>
      </c>
      <c r="E43" s="453">
        <v>4649278.902973</v>
      </c>
      <c r="F43" s="465">
        <v>2877555.7</v>
      </c>
      <c r="G43" s="465">
        <v>1251753.0938129998</v>
      </c>
      <c r="H43" s="454">
        <v>4129308.793813</v>
      </c>
    </row>
    <row r="44" spans="1:8" s="15" customFormat="1" ht="25.5">
      <c r="A44" s="224">
        <v>7.4</v>
      </c>
      <c r="B44" s="226" t="s">
        <v>329</v>
      </c>
      <c r="C44" s="465">
        <v>1544284.2600000019</v>
      </c>
      <c r="D44" s="465">
        <v>1731212.1656000067</v>
      </c>
      <c r="E44" s="453">
        <v>3275496.4256000086</v>
      </c>
      <c r="F44" s="465">
        <v>1009151.3400000025</v>
      </c>
      <c r="G44" s="465">
        <v>1464795.34880001</v>
      </c>
      <c r="H44" s="454">
        <v>2473946.6888000127</v>
      </c>
    </row>
    <row r="45" spans="1:8" s="15" customFormat="1">
      <c r="A45" s="224">
        <v>8</v>
      </c>
      <c r="B45" s="227" t="s">
        <v>306</v>
      </c>
      <c r="C45" s="465"/>
      <c r="D45" s="465"/>
      <c r="E45" s="453">
        <v>0</v>
      </c>
      <c r="F45" s="465">
        <v>0</v>
      </c>
      <c r="G45" s="465">
        <v>0</v>
      </c>
      <c r="H45" s="454">
        <v>0</v>
      </c>
    </row>
    <row r="46" spans="1:8" s="15" customFormat="1">
      <c r="A46" s="224">
        <v>8.1</v>
      </c>
      <c r="B46" s="275" t="s">
        <v>330</v>
      </c>
      <c r="C46" s="465"/>
      <c r="D46" s="465"/>
      <c r="E46" s="453">
        <v>0</v>
      </c>
      <c r="F46" s="465">
        <v>0</v>
      </c>
      <c r="G46" s="465">
        <v>0</v>
      </c>
      <c r="H46" s="454">
        <v>0</v>
      </c>
    </row>
    <row r="47" spans="1:8" s="15" customFormat="1">
      <c r="A47" s="224">
        <v>8.1999999999999993</v>
      </c>
      <c r="B47" s="275" t="s">
        <v>331</v>
      </c>
      <c r="C47" s="465"/>
      <c r="D47" s="465"/>
      <c r="E47" s="453">
        <v>0</v>
      </c>
      <c r="F47" s="465">
        <v>0</v>
      </c>
      <c r="G47" s="465">
        <v>0</v>
      </c>
      <c r="H47" s="454">
        <v>0</v>
      </c>
    </row>
    <row r="48" spans="1:8" s="15" customFormat="1">
      <c r="A48" s="224">
        <v>8.3000000000000007</v>
      </c>
      <c r="B48" s="275" t="s">
        <v>332</v>
      </c>
      <c r="C48" s="465"/>
      <c r="D48" s="465"/>
      <c r="E48" s="453">
        <v>0</v>
      </c>
      <c r="F48" s="465">
        <v>0</v>
      </c>
      <c r="G48" s="465">
        <v>0</v>
      </c>
      <c r="H48" s="454">
        <v>0</v>
      </c>
    </row>
    <row r="49" spans="1:8" s="15" customFormat="1">
      <c r="A49" s="224">
        <v>8.4</v>
      </c>
      <c r="B49" s="275" t="s">
        <v>333</v>
      </c>
      <c r="C49" s="465"/>
      <c r="D49" s="465"/>
      <c r="E49" s="453">
        <v>0</v>
      </c>
      <c r="F49" s="465">
        <v>0</v>
      </c>
      <c r="G49" s="465">
        <v>0</v>
      </c>
      <c r="H49" s="454">
        <v>0</v>
      </c>
    </row>
    <row r="50" spans="1:8" s="15" customFormat="1">
      <c r="A50" s="224">
        <v>8.5</v>
      </c>
      <c r="B50" s="275" t="s">
        <v>334</v>
      </c>
      <c r="C50" s="465"/>
      <c r="D50" s="465"/>
      <c r="E50" s="453">
        <v>0</v>
      </c>
      <c r="F50" s="465">
        <v>0</v>
      </c>
      <c r="G50" s="465">
        <v>0</v>
      </c>
      <c r="H50" s="454">
        <v>0</v>
      </c>
    </row>
    <row r="51" spans="1:8" s="15" customFormat="1">
      <c r="A51" s="224">
        <v>8.6</v>
      </c>
      <c r="B51" s="275" t="s">
        <v>335</v>
      </c>
      <c r="C51" s="465"/>
      <c r="D51" s="465"/>
      <c r="E51" s="453">
        <v>0</v>
      </c>
      <c r="F51" s="465">
        <v>0</v>
      </c>
      <c r="G51" s="465">
        <v>0</v>
      </c>
      <c r="H51" s="454">
        <v>0</v>
      </c>
    </row>
    <row r="52" spans="1:8" s="15" customFormat="1">
      <c r="A52" s="224">
        <v>8.6999999999999993</v>
      </c>
      <c r="B52" s="275" t="s">
        <v>336</v>
      </c>
      <c r="C52" s="465"/>
      <c r="D52" s="465"/>
      <c r="E52" s="453">
        <v>0</v>
      </c>
      <c r="F52" s="465">
        <v>0</v>
      </c>
      <c r="G52" s="465">
        <v>0</v>
      </c>
      <c r="H52" s="454">
        <v>0</v>
      </c>
    </row>
    <row r="53" spans="1:8" s="15" customFormat="1" ht="15" thickBot="1">
      <c r="A53" s="229">
        <v>9</v>
      </c>
      <c r="B53" s="230" t="s">
        <v>326</v>
      </c>
      <c r="C53" s="466"/>
      <c r="D53" s="466"/>
      <c r="E53" s="463">
        <v>0</v>
      </c>
      <c r="F53" s="466">
        <v>0</v>
      </c>
      <c r="G53" s="466">
        <v>0</v>
      </c>
      <c r="H53" s="464"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view="pageBreakPreview" zoomScale="60"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D33" sqref="D33"/>
    </sheetView>
  </sheetViews>
  <sheetFormatPr defaultColWidth="9.140625" defaultRowHeight="12.75"/>
  <cols>
    <col min="1" max="1" width="9.5703125" style="4" bestFit="1" customWidth="1"/>
    <col min="2" max="2" width="76.140625" style="4" customWidth="1"/>
    <col min="3" max="4" width="12.7109375" style="4" customWidth="1"/>
    <col min="5" max="11" width="9.7109375" style="46" customWidth="1"/>
    <col min="12" max="16384" width="9.140625" style="46"/>
  </cols>
  <sheetData>
    <row r="1" spans="1:8">
      <c r="A1" s="2" t="s">
        <v>30</v>
      </c>
      <c r="B1" s="3" t="str">
        <f>'Info '!C2</f>
        <v>JSC "BasisBank"</v>
      </c>
      <c r="C1" s="3"/>
    </row>
    <row r="2" spans="1:8">
      <c r="A2" s="2" t="s">
        <v>31</v>
      </c>
      <c r="B2" s="570">
        <v>43738</v>
      </c>
      <c r="C2" s="6"/>
      <c r="D2" s="7"/>
      <c r="E2" s="68"/>
      <c r="F2" s="68"/>
      <c r="G2" s="68"/>
      <c r="H2" s="68"/>
    </row>
    <row r="3" spans="1:8">
      <c r="A3" s="2"/>
      <c r="B3" s="3"/>
      <c r="C3" s="6"/>
      <c r="D3" s="7"/>
      <c r="E3" s="68"/>
      <c r="F3" s="68"/>
      <c r="G3" s="68"/>
      <c r="H3" s="68"/>
    </row>
    <row r="4" spans="1:8" ht="15" customHeight="1" thickBot="1">
      <c r="A4" s="7" t="s">
        <v>201</v>
      </c>
      <c r="B4" s="167" t="s">
        <v>300</v>
      </c>
      <c r="D4" s="69" t="s">
        <v>73</v>
      </c>
    </row>
    <row r="5" spans="1:8" ht="15" customHeight="1">
      <c r="A5" s="260" t="s">
        <v>6</v>
      </c>
      <c r="B5" s="261"/>
      <c r="C5" s="467">
        <v>43738</v>
      </c>
      <c r="D5" s="468">
        <v>43646</v>
      </c>
    </row>
    <row r="6" spans="1:8" ht="15" customHeight="1">
      <c r="A6" s="70">
        <v>1</v>
      </c>
      <c r="B6" s="363" t="s">
        <v>304</v>
      </c>
      <c r="C6" s="469">
        <f>C7+C9+C10</f>
        <v>1240081302.6220856</v>
      </c>
      <c r="D6" s="470">
        <f>D7+D9+D10</f>
        <v>1252066997.0923467</v>
      </c>
    </row>
    <row r="7" spans="1:8" ht="15" customHeight="1">
      <c r="A7" s="70">
        <v>1.1000000000000001</v>
      </c>
      <c r="B7" s="363" t="s">
        <v>200</v>
      </c>
      <c r="C7" s="471">
        <v>1151970249.584187</v>
      </c>
      <c r="D7" s="472">
        <v>1156999713.6265018</v>
      </c>
    </row>
    <row r="8" spans="1:8">
      <c r="A8" s="70" t="s">
        <v>14</v>
      </c>
      <c r="B8" s="363" t="s">
        <v>199</v>
      </c>
      <c r="C8" s="471">
        <v>23250000</v>
      </c>
      <c r="D8" s="472">
        <v>23250000</v>
      </c>
    </row>
    <row r="9" spans="1:8" ht="15" customHeight="1">
      <c r="A9" s="70">
        <v>1.2</v>
      </c>
      <c r="B9" s="364" t="s">
        <v>198</v>
      </c>
      <c r="C9" s="471">
        <v>88111053.0378986</v>
      </c>
      <c r="D9" s="472">
        <v>95017283.465844989</v>
      </c>
    </row>
    <row r="10" spans="1:8" ht="15" customHeight="1">
      <c r="A10" s="70">
        <v>1.3</v>
      </c>
      <c r="B10" s="363" t="s">
        <v>28</v>
      </c>
      <c r="C10" s="473">
        <v>0</v>
      </c>
      <c r="D10" s="472">
        <v>50000</v>
      </c>
    </row>
    <row r="11" spans="1:8" ht="15" customHeight="1">
      <c r="A11" s="70">
        <v>2</v>
      </c>
      <c r="B11" s="363" t="s">
        <v>301</v>
      </c>
      <c r="C11" s="471">
        <v>3569969.8969999999</v>
      </c>
      <c r="D11" s="472">
        <v>1589110.8595</v>
      </c>
    </row>
    <row r="12" spans="1:8" ht="15" customHeight="1">
      <c r="A12" s="70">
        <v>3</v>
      </c>
      <c r="B12" s="363" t="s">
        <v>302</v>
      </c>
      <c r="C12" s="473">
        <v>100986859.99987499</v>
      </c>
      <c r="D12" s="474">
        <v>100986859.99987499</v>
      </c>
    </row>
    <row r="13" spans="1:8" ht="15" customHeight="1" thickBot="1">
      <c r="A13" s="72">
        <v>4</v>
      </c>
      <c r="B13" s="73" t="s">
        <v>303</v>
      </c>
      <c r="C13" s="475">
        <f>C6+C11+C12</f>
        <v>1344638132.5189607</v>
      </c>
      <c r="D13" s="476">
        <f>D6+D11+D12</f>
        <v>1354642967.9517217</v>
      </c>
    </row>
    <row r="14" spans="1:8">
      <c r="B14" s="76"/>
    </row>
    <row r="15" spans="1:8">
      <c r="B15" s="77"/>
    </row>
    <row r="16" spans="1:8">
      <c r="B16" s="77"/>
    </row>
    <row r="17" spans="1:4" ht="11.25">
      <c r="A17" s="46"/>
      <c r="B17" s="46"/>
      <c r="C17" s="46"/>
      <c r="D17" s="46"/>
    </row>
    <row r="18" spans="1:4" ht="11.25">
      <c r="A18" s="46"/>
      <c r="B18" s="46"/>
      <c r="C18" s="46"/>
      <c r="D18" s="46"/>
    </row>
    <row r="19" spans="1:4" ht="11.25">
      <c r="A19" s="46"/>
      <c r="B19" s="46"/>
      <c r="C19" s="46"/>
      <c r="D19" s="46"/>
    </row>
    <row r="20" spans="1:4" ht="11.25">
      <c r="A20" s="46"/>
      <c r="B20" s="46"/>
      <c r="C20" s="46"/>
      <c r="D20" s="46"/>
    </row>
    <row r="21" spans="1:4" ht="11.25">
      <c r="A21" s="46"/>
      <c r="B21" s="46"/>
      <c r="C21" s="46"/>
      <c r="D21" s="46"/>
    </row>
    <row r="22" spans="1:4" ht="11.25">
      <c r="A22" s="46"/>
      <c r="B22" s="46"/>
      <c r="C22" s="46"/>
      <c r="D22" s="46"/>
    </row>
    <row r="23" spans="1:4" ht="11.25">
      <c r="A23" s="46"/>
      <c r="B23" s="46"/>
      <c r="C23" s="46"/>
      <c r="D23" s="46"/>
    </row>
    <row r="24" spans="1:4" ht="11.25">
      <c r="A24" s="46"/>
      <c r="B24" s="46"/>
      <c r="C24" s="46"/>
      <c r="D24" s="46"/>
    </row>
    <row r="25" spans="1:4" ht="11.25">
      <c r="A25" s="46"/>
      <c r="B25" s="46"/>
      <c r="C25" s="46"/>
      <c r="D25" s="46"/>
    </row>
    <row r="26" spans="1:4" ht="11.25">
      <c r="A26" s="46"/>
      <c r="B26" s="46"/>
      <c r="C26" s="46"/>
      <c r="D26" s="46"/>
    </row>
    <row r="27" spans="1:4" ht="11.25">
      <c r="A27" s="46"/>
      <c r="B27" s="46"/>
      <c r="C27" s="46"/>
      <c r="D27" s="46"/>
    </row>
    <row r="28" spans="1:4" ht="11.25">
      <c r="A28" s="46"/>
      <c r="B28" s="46"/>
      <c r="C28" s="46"/>
      <c r="D28" s="46"/>
    </row>
    <row r="29" spans="1:4" ht="11.25">
      <c r="A29" s="46"/>
      <c r="B29" s="46"/>
      <c r="C29" s="46"/>
      <c r="D29" s="46"/>
    </row>
  </sheetData>
  <pageMargins left="0.7" right="0.7" top="0.75" bottom="0.75" header="0.3" footer="0.3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zoomScaleNormal="100" workbookViewId="0">
      <pane xSplit="1" ySplit="4" topLeftCell="B25" activePane="bottomRight" state="frozen"/>
      <selection activeCell="B9" sqref="B9"/>
      <selection pane="topRight" activeCell="B9" sqref="B9"/>
      <selection pane="bottomLeft" activeCell="B9" sqref="B9"/>
      <selection pane="bottomRight" activeCell="H53" sqref="H53"/>
    </sheetView>
  </sheetViews>
  <sheetFormatPr defaultColWidth="9.140625" defaultRowHeight="14.25"/>
  <cols>
    <col min="1" max="1" width="9.5703125" style="4" bestFit="1" customWidth="1"/>
    <col min="2" max="2" width="90.42578125" style="4" bestFit="1" customWidth="1"/>
    <col min="3" max="3" width="9.140625" style="4"/>
    <col min="4" max="16384" width="9.140625" style="5"/>
  </cols>
  <sheetData>
    <row r="1" spans="1:3">
      <c r="A1" s="2" t="s">
        <v>30</v>
      </c>
      <c r="B1" s="4" t="str">
        <f>'Info '!C2</f>
        <v>JSC "BasisBank"</v>
      </c>
    </row>
    <row r="2" spans="1:3">
      <c r="A2" s="2" t="s">
        <v>31</v>
      </c>
      <c r="B2" s="570">
        <v>43738</v>
      </c>
    </row>
    <row r="4" spans="1:3" ht="16.5" customHeight="1" thickBot="1">
      <c r="A4" s="78" t="s">
        <v>80</v>
      </c>
      <c r="B4" s="79" t="s">
        <v>271</v>
      </c>
      <c r="C4" s="80"/>
    </row>
    <row r="5" spans="1:3">
      <c r="A5" s="81"/>
      <c r="B5" s="529" t="s">
        <v>81</v>
      </c>
      <c r="C5" s="530"/>
    </row>
    <row r="6" spans="1:3">
      <c r="A6" s="82">
        <v>1</v>
      </c>
      <c r="B6" s="83" t="s">
        <v>496</v>
      </c>
      <c r="C6" s="84"/>
    </row>
    <row r="7" spans="1:3">
      <c r="A7" s="82">
        <v>2</v>
      </c>
      <c r="B7" s="83" t="s">
        <v>493</v>
      </c>
      <c r="C7" s="84"/>
    </row>
    <row r="8" spans="1:3">
      <c r="A8" s="82">
        <v>3</v>
      </c>
      <c r="B8" s="83" t="s">
        <v>497</v>
      </c>
      <c r="C8" s="84"/>
    </row>
    <row r="9" spans="1:3">
      <c r="A9" s="82">
        <v>4</v>
      </c>
      <c r="B9" s="83" t="s">
        <v>498</v>
      </c>
      <c r="C9" s="84"/>
    </row>
    <row r="10" spans="1:3">
      <c r="A10" s="82">
        <v>5</v>
      </c>
      <c r="B10" s="83" t="s">
        <v>499</v>
      </c>
      <c r="C10" s="84"/>
    </row>
    <row r="11" spans="1:3">
      <c r="A11" s="82"/>
      <c r="B11" s="531"/>
      <c r="C11" s="532"/>
    </row>
    <row r="12" spans="1:3">
      <c r="A12" s="82"/>
      <c r="B12" s="533" t="s">
        <v>82</v>
      </c>
      <c r="C12" s="534"/>
    </row>
    <row r="13" spans="1:3">
      <c r="A13" s="82">
        <v>1</v>
      </c>
      <c r="B13" s="83" t="s">
        <v>494</v>
      </c>
      <c r="C13" s="85"/>
    </row>
    <row r="14" spans="1:3">
      <c r="A14" s="82">
        <v>2</v>
      </c>
      <c r="B14" s="83" t="s">
        <v>500</v>
      </c>
      <c r="C14" s="85"/>
    </row>
    <row r="15" spans="1:3">
      <c r="A15" s="82">
        <v>3</v>
      </c>
      <c r="B15" s="83" t="s">
        <v>501</v>
      </c>
      <c r="C15" s="85"/>
    </row>
    <row r="16" spans="1:3">
      <c r="A16" s="82">
        <v>4</v>
      </c>
      <c r="B16" s="83" t="s">
        <v>502</v>
      </c>
      <c r="C16" s="85"/>
    </row>
    <row r="17" spans="1:3">
      <c r="A17" s="82">
        <v>5</v>
      </c>
      <c r="B17" s="83" t="s">
        <v>503</v>
      </c>
      <c r="C17" s="85"/>
    </row>
    <row r="18" spans="1:3">
      <c r="A18" s="82">
        <v>6</v>
      </c>
      <c r="B18" s="83" t="s">
        <v>504</v>
      </c>
      <c r="C18" s="85"/>
    </row>
    <row r="19" spans="1:3">
      <c r="A19" s="82">
        <v>7</v>
      </c>
      <c r="B19" s="83" t="s">
        <v>505</v>
      </c>
      <c r="C19" s="85"/>
    </row>
    <row r="20" spans="1:3" ht="15.75" customHeight="1">
      <c r="A20" s="82"/>
      <c r="B20" s="83"/>
      <c r="C20" s="86"/>
    </row>
    <row r="21" spans="1:3" ht="30" customHeight="1">
      <c r="A21" s="82"/>
      <c r="B21" s="533" t="s">
        <v>83</v>
      </c>
      <c r="C21" s="534"/>
    </row>
    <row r="22" spans="1:3">
      <c r="A22" s="82">
        <v>1</v>
      </c>
      <c r="B22" s="83" t="s">
        <v>506</v>
      </c>
      <c r="C22" s="477">
        <v>0.91598172861293459</v>
      </c>
    </row>
    <row r="23" spans="1:3" ht="15.75" customHeight="1">
      <c r="A23" s="82">
        <v>2</v>
      </c>
      <c r="B23" s="83" t="s">
        <v>507</v>
      </c>
      <c r="C23" s="477">
        <v>6.9155295356997867E-2</v>
      </c>
    </row>
    <row r="24" spans="1:3" ht="29.25" customHeight="1">
      <c r="A24" s="82"/>
      <c r="B24" s="533" t="s">
        <v>84</v>
      </c>
      <c r="C24" s="534"/>
    </row>
    <row r="25" spans="1:3">
      <c r="A25" s="82">
        <v>1</v>
      </c>
      <c r="B25" s="83" t="s">
        <v>508</v>
      </c>
      <c r="C25" s="477">
        <v>0.91561533592148947</v>
      </c>
    </row>
    <row r="26" spans="1:3" ht="15" thickBot="1">
      <c r="A26" s="87">
        <v>2</v>
      </c>
      <c r="B26" s="88" t="s">
        <v>507</v>
      </c>
      <c r="C26" s="478">
        <v>6.9155295356997867E-2</v>
      </c>
    </row>
  </sheetData>
  <mergeCells count="5">
    <mergeCell ref="B5:C5"/>
    <mergeCell ref="B11:C11"/>
    <mergeCell ref="B12:C12"/>
    <mergeCell ref="B24:C24"/>
    <mergeCell ref="B21:C21"/>
  </mergeCells>
  <pageMargins left="0.7" right="0.7" top="0.75" bottom="0.75" header="0.3" footer="0.3"/>
  <pageSetup scale="84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90" zoomScaleNormal="90" workbookViewId="0">
      <pane xSplit="1" ySplit="5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C44" sqref="C44"/>
    </sheetView>
  </sheetViews>
  <sheetFormatPr defaultColWidth="9.140625" defaultRowHeight="14.2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22.285156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7">
      <c r="A1" s="305" t="s">
        <v>30</v>
      </c>
      <c r="B1" s="306" t="str">
        <f>'Info '!C2</f>
        <v>JSC "BasisBank"</v>
      </c>
      <c r="C1" s="102"/>
      <c r="D1" s="102"/>
      <c r="E1" s="102"/>
      <c r="F1" s="15"/>
    </row>
    <row r="2" spans="1:7" s="89" customFormat="1" ht="15.75" customHeight="1">
      <c r="A2" s="305" t="s">
        <v>31</v>
      </c>
      <c r="B2" s="570">
        <v>43738</v>
      </c>
    </row>
    <row r="3" spans="1:7" s="89" customFormat="1" ht="15.75" customHeight="1">
      <c r="A3" s="305"/>
    </row>
    <row r="4" spans="1:7" s="89" customFormat="1" ht="15.75" customHeight="1" thickBot="1">
      <c r="A4" s="307" t="s">
        <v>205</v>
      </c>
      <c r="B4" s="539" t="s">
        <v>350</v>
      </c>
      <c r="C4" s="540"/>
      <c r="D4" s="540"/>
      <c r="E4" s="540"/>
    </row>
    <row r="5" spans="1:7" s="93" customFormat="1" ht="17.45" customHeight="1">
      <c r="A5" s="242"/>
      <c r="B5" s="243"/>
      <c r="C5" s="91" t="s">
        <v>0</v>
      </c>
      <c r="D5" s="91" t="s">
        <v>1</v>
      </c>
      <c r="E5" s="92" t="s">
        <v>2</v>
      </c>
    </row>
    <row r="6" spans="1:7" s="15" customFormat="1" ht="14.45" customHeight="1">
      <c r="A6" s="308"/>
      <c r="B6" s="535" t="s">
        <v>357</v>
      </c>
      <c r="C6" s="535" t="s">
        <v>91</v>
      </c>
      <c r="D6" s="537" t="s">
        <v>204</v>
      </c>
      <c r="E6" s="538"/>
      <c r="G6" s="5"/>
    </row>
    <row r="7" spans="1:7" s="15" customFormat="1" ht="99.6" customHeight="1">
      <c r="A7" s="308"/>
      <c r="B7" s="536"/>
      <c r="C7" s="535"/>
      <c r="D7" s="344" t="s">
        <v>203</v>
      </c>
      <c r="E7" s="345" t="s">
        <v>358</v>
      </c>
      <c r="G7" s="5"/>
    </row>
    <row r="8" spans="1:7">
      <c r="A8" s="309">
        <v>1</v>
      </c>
      <c r="B8" s="346" t="s">
        <v>35</v>
      </c>
      <c r="C8" s="479">
        <v>42043935.5427</v>
      </c>
      <c r="D8" s="479"/>
      <c r="E8" s="480">
        <v>42043935.5427</v>
      </c>
      <c r="F8" s="15"/>
    </row>
    <row r="9" spans="1:7">
      <c r="A9" s="309">
        <v>2</v>
      </c>
      <c r="B9" s="346" t="s">
        <v>36</v>
      </c>
      <c r="C9" s="479">
        <v>260532153.54800001</v>
      </c>
      <c r="D9" s="479"/>
      <c r="E9" s="480">
        <v>260532153.54800001</v>
      </c>
      <c r="F9" s="15"/>
    </row>
    <row r="10" spans="1:7">
      <c r="A10" s="309">
        <v>3</v>
      </c>
      <c r="B10" s="346" t="s">
        <v>37</v>
      </c>
      <c r="C10" s="479">
        <v>95696159.665899992</v>
      </c>
      <c r="D10" s="479"/>
      <c r="E10" s="480">
        <v>95696159.665899992</v>
      </c>
      <c r="F10" s="15"/>
    </row>
    <row r="11" spans="1:7">
      <c r="A11" s="309">
        <v>4</v>
      </c>
      <c r="B11" s="346" t="s">
        <v>38</v>
      </c>
      <c r="C11" s="479">
        <v>0</v>
      </c>
      <c r="D11" s="479"/>
      <c r="E11" s="480">
        <v>0</v>
      </c>
      <c r="F11" s="15"/>
    </row>
    <row r="12" spans="1:7">
      <c r="A12" s="309">
        <v>5</v>
      </c>
      <c r="B12" s="346" t="s">
        <v>39</v>
      </c>
      <c r="C12" s="479">
        <v>182894704.97999999</v>
      </c>
      <c r="D12" s="479"/>
      <c r="E12" s="480">
        <v>182894704.97999999</v>
      </c>
      <c r="F12" s="15"/>
    </row>
    <row r="13" spans="1:7">
      <c r="A13" s="309">
        <v>6.1</v>
      </c>
      <c r="B13" s="347" t="s">
        <v>40</v>
      </c>
      <c r="C13" s="481">
        <v>943045280.36000013</v>
      </c>
      <c r="D13" s="479"/>
      <c r="E13" s="480">
        <v>943045280.36000013</v>
      </c>
      <c r="F13" s="15"/>
    </row>
    <row r="14" spans="1:7">
      <c r="A14" s="309">
        <v>6.2</v>
      </c>
      <c r="B14" s="348" t="s">
        <v>41</v>
      </c>
      <c r="C14" s="481">
        <v>-41168985.145999998</v>
      </c>
      <c r="D14" s="479"/>
      <c r="E14" s="480">
        <v>-41168985.145999998</v>
      </c>
      <c r="F14" s="15"/>
    </row>
    <row r="15" spans="1:7">
      <c r="A15" s="309">
        <v>6</v>
      </c>
      <c r="B15" s="346" t="s">
        <v>42</v>
      </c>
      <c r="C15" s="479">
        <v>901876295.21399999</v>
      </c>
      <c r="D15" s="479"/>
      <c r="E15" s="480">
        <v>901876295.21399999</v>
      </c>
      <c r="F15" s="15"/>
    </row>
    <row r="16" spans="1:7">
      <c r="A16" s="309">
        <v>7</v>
      </c>
      <c r="B16" s="346" t="s">
        <v>43</v>
      </c>
      <c r="C16" s="479">
        <v>7080868.1996999998</v>
      </c>
      <c r="D16" s="479"/>
      <c r="E16" s="480">
        <v>7080868.1996999998</v>
      </c>
      <c r="F16" s="15"/>
    </row>
    <row r="17" spans="1:7">
      <c r="A17" s="309">
        <v>8</v>
      </c>
      <c r="B17" s="346" t="s">
        <v>202</v>
      </c>
      <c r="C17" s="479">
        <v>12735419.425000001</v>
      </c>
      <c r="D17" s="479"/>
      <c r="E17" s="480">
        <v>12735419.425000001</v>
      </c>
      <c r="F17" s="310"/>
      <c r="G17" s="96"/>
    </row>
    <row r="18" spans="1:7">
      <c r="A18" s="309">
        <v>9</v>
      </c>
      <c r="B18" s="346" t="s">
        <v>44</v>
      </c>
      <c r="C18" s="479">
        <v>9362704.2200000007</v>
      </c>
      <c r="D18" s="479"/>
      <c r="E18" s="480">
        <v>9362704.2200000007</v>
      </c>
      <c r="F18" s="15"/>
      <c r="G18" s="96"/>
    </row>
    <row r="19" spans="1:7">
      <c r="A19" s="309">
        <v>10</v>
      </c>
      <c r="B19" s="346" t="s">
        <v>45</v>
      </c>
      <c r="C19" s="479">
        <v>32486735.370000001</v>
      </c>
      <c r="D19" s="479">
        <v>11429523.879999999</v>
      </c>
      <c r="E19" s="480">
        <v>21057211.490000002</v>
      </c>
      <c r="F19" s="15"/>
      <c r="G19" s="96"/>
    </row>
    <row r="20" spans="1:7">
      <c r="A20" s="309">
        <v>11</v>
      </c>
      <c r="B20" s="346" t="s">
        <v>46</v>
      </c>
      <c r="C20" s="479">
        <v>9807422.8104999997</v>
      </c>
      <c r="D20" s="479"/>
      <c r="E20" s="480">
        <v>9807422.8104999997</v>
      </c>
      <c r="F20" s="15"/>
    </row>
    <row r="21" spans="1:7" ht="26.25" thickBot="1">
      <c r="A21" s="188"/>
      <c r="B21" s="311" t="s">
        <v>360</v>
      </c>
      <c r="C21" s="482">
        <v>1554516398.9758</v>
      </c>
      <c r="D21" s="482">
        <v>11429523.879999999</v>
      </c>
      <c r="E21" s="483">
        <v>1543086875.0958002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97"/>
      <c r="F25" s="5"/>
      <c r="G25" s="5"/>
    </row>
    <row r="26" spans="1:7" s="4" customFormat="1">
      <c r="B26" s="97"/>
      <c r="F26" s="5"/>
      <c r="G26" s="5"/>
    </row>
    <row r="27" spans="1:7" s="4" customFormat="1">
      <c r="B27" s="97"/>
      <c r="F27" s="5"/>
      <c r="G27" s="5"/>
    </row>
    <row r="28" spans="1:7" s="4" customFormat="1">
      <c r="B28" s="97"/>
      <c r="F28" s="5"/>
      <c r="G28" s="5"/>
    </row>
    <row r="29" spans="1:7" s="4" customFormat="1">
      <c r="B29" s="97"/>
      <c r="F29" s="5"/>
      <c r="G29" s="5"/>
    </row>
    <row r="30" spans="1:7" s="4" customFormat="1">
      <c r="B30" s="97"/>
      <c r="F30" s="5"/>
      <c r="G30" s="5"/>
    </row>
    <row r="31" spans="1:7" s="4" customFormat="1">
      <c r="B31" s="97"/>
      <c r="F31" s="5"/>
      <c r="G31" s="5"/>
    </row>
    <row r="32" spans="1:7" s="4" customFormat="1">
      <c r="B32" s="97"/>
      <c r="F32" s="5"/>
      <c r="G32" s="5"/>
    </row>
    <row r="33" spans="2:7" s="4" customFormat="1">
      <c r="B33" s="97"/>
      <c r="F33" s="5"/>
      <c r="G33" s="5"/>
    </row>
    <row r="34" spans="2:7" s="4" customFormat="1">
      <c r="B34" s="97"/>
      <c r="F34" s="5"/>
      <c r="G34" s="5"/>
    </row>
    <row r="35" spans="2:7" s="4" customFormat="1">
      <c r="B35" s="97"/>
      <c r="F35" s="5"/>
      <c r="G35" s="5"/>
    </row>
    <row r="36" spans="2:7" s="4" customFormat="1">
      <c r="B36" s="97"/>
      <c r="F36" s="5"/>
      <c r="G36" s="5"/>
    </row>
    <row r="37" spans="2:7" s="4" customFormat="1">
      <c r="B37" s="97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scale="68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pane xSplit="1" ySplit="4" topLeftCell="B5" activePane="bottomRight" state="frozen"/>
      <selection activeCell="B15" sqref="B15"/>
      <selection pane="topRight" activeCell="B15" sqref="B15"/>
      <selection pane="bottomLeft" activeCell="B15" sqref="B15"/>
      <selection pane="bottomRight" activeCell="B26" sqref="B26"/>
    </sheetView>
  </sheetViews>
  <sheetFormatPr defaultColWidth="9.140625" defaultRowHeight="12.75" outlineLevelRow="1"/>
  <cols>
    <col min="1" max="1" width="9.5703125" style="4" bestFit="1" customWidth="1"/>
    <col min="2" max="2" width="81.5703125" style="4" customWidth="1"/>
    <col min="3" max="3" width="18.855468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2" t="s">
        <v>30</v>
      </c>
      <c r="B1" s="4" t="str">
        <f>'Info '!C2</f>
        <v>JSC "BasisBank"</v>
      </c>
    </row>
    <row r="2" spans="1:6" s="89" customFormat="1" ht="15.75" customHeight="1">
      <c r="A2" s="2" t="s">
        <v>31</v>
      </c>
      <c r="B2" s="570">
        <v>43738</v>
      </c>
      <c r="C2" s="4"/>
      <c r="D2" s="4"/>
      <c r="E2" s="4"/>
      <c r="F2" s="4"/>
    </row>
    <row r="3" spans="1:6" s="89" customFormat="1" ht="15.75" customHeight="1">
      <c r="C3" s="4"/>
      <c r="D3" s="4"/>
      <c r="E3" s="4"/>
      <c r="F3" s="4"/>
    </row>
    <row r="4" spans="1:6" s="89" customFormat="1" ht="13.5" thickBot="1">
      <c r="A4" s="89" t="s">
        <v>85</v>
      </c>
      <c r="B4" s="312" t="s">
        <v>337</v>
      </c>
      <c r="C4" s="90" t="s">
        <v>73</v>
      </c>
      <c r="D4" s="4"/>
      <c r="E4" s="4"/>
      <c r="F4" s="4"/>
    </row>
    <row r="5" spans="1:6">
      <c r="A5" s="248">
        <v>1</v>
      </c>
      <c r="B5" s="313" t="s">
        <v>359</v>
      </c>
      <c r="C5" s="249">
        <v>1543086875.0958002</v>
      </c>
    </row>
    <row r="6" spans="1:6" s="250" customFormat="1">
      <c r="A6" s="98">
        <v>2.1</v>
      </c>
      <c r="B6" s="245" t="s">
        <v>338</v>
      </c>
      <c r="C6" s="176">
        <v>153669427.6302</v>
      </c>
    </row>
    <row r="7" spans="1:6" s="76" customFormat="1" outlineLevel="1">
      <c r="A7" s="70">
        <v>2.2000000000000002</v>
      </c>
      <c r="B7" s="71" t="s">
        <v>339</v>
      </c>
      <c r="C7" s="251">
        <v>0</v>
      </c>
    </row>
    <row r="8" spans="1:6" s="76" customFormat="1" ht="25.5">
      <c r="A8" s="70">
        <v>3</v>
      </c>
      <c r="B8" s="246" t="s">
        <v>340</v>
      </c>
      <c r="C8" s="252">
        <v>1696756302.7260001</v>
      </c>
    </row>
    <row r="9" spans="1:6" s="250" customFormat="1">
      <c r="A9" s="98">
        <v>4</v>
      </c>
      <c r="B9" s="100" t="s">
        <v>88</v>
      </c>
      <c r="C9" s="176">
        <v>15216955.378911156</v>
      </c>
    </row>
    <row r="10" spans="1:6" s="76" customFormat="1" outlineLevel="1">
      <c r="A10" s="70">
        <v>5.0999999999999996</v>
      </c>
      <c r="B10" s="71" t="s">
        <v>341</v>
      </c>
      <c r="C10" s="251">
        <v>-40934372.54708001</v>
      </c>
    </row>
    <row r="11" spans="1:6" s="76" customFormat="1" outlineLevel="1">
      <c r="A11" s="70">
        <v>5.2</v>
      </c>
      <c r="B11" s="71" t="s">
        <v>342</v>
      </c>
      <c r="C11" s="251">
        <v>0</v>
      </c>
    </row>
    <row r="12" spans="1:6" s="76" customFormat="1">
      <c r="A12" s="70">
        <v>6</v>
      </c>
      <c r="B12" s="244" t="s">
        <v>87</v>
      </c>
      <c r="C12" s="251"/>
    </row>
    <row r="13" spans="1:6" s="76" customFormat="1" ht="13.5" thickBot="1">
      <c r="A13" s="72">
        <v>7</v>
      </c>
      <c r="B13" s="247" t="s">
        <v>288</v>
      </c>
      <c r="C13" s="253">
        <v>1671038885.5578313</v>
      </c>
    </row>
    <row r="15" spans="1:6">
      <c r="A15" s="267"/>
      <c r="B15" s="267"/>
    </row>
    <row r="16" spans="1:6">
      <c r="A16" s="267"/>
      <c r="B16" s="267"/>
    </row>
    <row r="17" spans="1:5" ht="15">
      <c r="A17" s="262"/>
      <c r="B17" s="263"/>
      <c r="C17" s="267"/>
      <c r="D17" s="267"/>
      <c r="E17" s="267"/>
    </row>
    <row r="18" spans="1:5" ht="15">
      <c r="A18" s="268"/>
      <c r="B18" s="269"/>
      <c r="C18" s="267"/>
      <c r="D18" s="267"/>
      <c r="E18" s="267"/>
    </row>
    <row r="19" spans="1:5">
      <c r="A19" s="270"/>
      <c r="B19" s="264"/>
      <c r="C19" s="267"/>
      <c r="D19" s="267"/>
      <c r="E19" s="267"/>
    </row>
    <row r="20" spans="1:5">
      <c r="A20" s="271"/>
      <c r="B20" s="265"/>
      <c r="C20" s="267"/>
      <c r="D20" s="267"/>
      <c r="E20" s="267"/>
    </row>
    <row r="21" spans="1:5">
      <c r="A21" s="271"/>
      <c r="B21" s="269"/>
      <c r="C21" s="267"/>
      <c r="D21" s="267"/>
      <c r="E21" s="267"/>
    </row>
    <row r="22" spans="1:5">
      <c r="A22" s="270"/>
      <c r="B22" s="266"/>
      <c r="C22" s="267"/>
      <c r="D22" s="267"/>
      <c r="E22" s="267"/>
    </row>
    <row r="23" spans="1:5">
      <c r="A23" s="271"/>
      <c r="B23" s="265"/>
      <c r="C23" s="267"/>
      <c r="D23" s="267"/>
      <c r="E23" s="267"/>
    </row>
    <row r="24" spans="1:5">
      <c r="A24" s="271"/>
      <c r="B24" s="265"/>
      <c r="C24" s="267"/>
      <c r="D24" s="267"/>
      <c r="E24" s="267"/>
    </row>
    <row r="25" spans="1:5">
      <c r="A25" s="271"/>
      <c r="B25" s="272"/>
      <c r="C25" s="267"/>
      <c r="D25" s="267"/>
      <c r="E25" s="267"/>
    </row>
    <row r="26" spans="1:5">
      <c r="A26" s="271"/>
      <c r="B26" s="269"/>
      <c r="C26" s="267"/>
      <c r="D26" s="267"/>
      <c r="E26" s="267"/>
    </row>
    <row r="27" spans="1:5">
      <c r="A27" s="267"/>
      <c r="B27" s="273"/>
      <c r="C27" s="267"/>
      <c r="D27" s="267"/>
      <c r="E27" s="267"/>
    </row>
    <row r="28" spans="1:5">
      <c r="A28" s="267"/>
      <c r="B28" s="273"/>
      <c r="C28" s="267"/>
      <c r="D28" s="267"/>
      <c r="E28" s="267"/>
    </row>
    <row r="29" spans="1:5">
      <c r="A29" s="267"/>
      <c r="B29" s="273"/>
      <c r="C29" s="267"/>
      <c r="D29" s="267"/>
      <c r="E29" s="267"/>
    </row>
    <row r="30" spans="1:5">
      <c r="A30" s="267"/>
      <c r="B30" s="273"/>
      <c r="C30" s="267"/>
      <c r="D30" s="267"/>
      <c r="E30" s="267"/>
    </row>
    <row r="31" spans="1:5">
      <c r="A31" s="267"/>
      <c r="B31" s="273"/>
      <c r="C31" s="267"/>
      <c r="D31" s="267"/>
      <c r="E31" s="267"/>
    </row>
    <row r="32" spans="1:5">
      <c r="A32" s="267"/>
      <c r="B32" s="273"/>
      <c r="C32" s="267"/>
      <c r="D32" s="267"/>
      <c r="E32" s="267"/>
    </row>
    <row r="33" spans="1:5">
      <c r="A33" s="267"/>
      <c r="B33" s="273"/>
      <c r="C33" s="267"/>
      <c r="D33" s="267"/>
      <c r="E33" s="267"/>
    </row>
  </sheetData>
  <pageMargins left="0.7" right="0.7" top="0.75" bottom="0.75" header="0.3" footer="0.3"/>
  <pageSetup paperSize="9" scale="81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ShnzOqxbbySUrZv+hk7YmUe9gglXSH7FqMkNWIscWd8=</DigestValue>
    </Reference>
    <Reference Type="http://www.w3.org/2000/09/xmldsig#Object" URI="#idOfficeObject">
      <DigestMethod Algorithm="http://www.w3.org/2001/04/xmlenc#sha256"/>
      <DigestValue>zplEYdlqF7hzF7psCbJi3yy9LRv91Hj+kO3h8eyflN8=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m4/9H3dPBmXUFbEzZ9qucC7DwVcxr0MXGxd13w3yLCQ=</DigestValue>
    </Reference>
  </SignedInfo>
  <SignatureValue>0GpDsEv/jMVqOhdKed21MShwfoCFziIZGg8JNeIZ2Owo68Mj7muiiUlcnMctj7bL5Sv2UXp+nq+n
GbuRy7vY0ska0vo0zFrjMAwXosw0rYGNDYjDQhcfOkjmndoczp2AHEY7wQGKTJhaKipdih4Ql+ou
V3jEsa82m0K+BQ1ZKB6fwyJwDbT77MMr08yI9JgwpvbjAqwB/ChAgD3exbYQYnngzoT/ij8uniB9
RRWZiX5nGKW8E5oUo4mSRYlGrwGST+BcMYmq3hKpJB8/OhmS7LCeIZVD9FZF1yE0PW3p9jFm4X+l
TZub+QfCpt70qcezMSXDfjV7f6faDEDFXBQfhA==</SignatureValue>
  <KeyInfo>
    <X509Data>
      <X509Certificate>MIIGOzCCBSOgAwIBAgIKNHGYRQACAABGoTANBgkqhkiG9w0BAQsFADBKMRIwEAYKCZImiZPyLGQBGRYCZ2UxEzARBgoJkiaJk/IsZAEZFgNuYmcxHzAdBgNVBAMTFk5CRyBDbGFzcyAyIElOVCBTdWIgQ0EwHhcNMTcxMDMxMTMwNDU5WhcNMTkxMDMxMTMwNDU5WjA5MRYwFAYDVQQKEw1KU0MgQkFTSVNCQU5LMR8wHQYDVQQDExZCQlMgLSBUaW5hdGluIEtoZWxhZHplMIIBIjANBgkqhkiG9w0BAQEFAAOCAQ8AMIIBCgKCAQEA0vJeft7aCx9ciZE51K6w6UQ0b4UR1TChpUAdPLMeniNnBcuYwo29ntnXAaq2Ph1bdjck4f6BtKLdpGe2UBxBaTAb6gKlRoDCveoxSVxifX6IxG+YtBzcvdFk/bAYwSK9E/+Ux2hHYUNl/phK9MSc1runuvC+a6Udt9XlFi3SLCsC2h5S9zIpy9Hc6Jjk1qJBRHCFvT+T3ptq2+HzXQtMjvMYQX8PCI+fhucU96D9bXiDQGYsXcpeJz/IFELUmDN7oPTLEXThRrbT6n6Ekq/f4LoGbp61FYDQY7yof4Vgkh/vn7PBUMNu2e+VC1lDkCPvpeCebLQdG5Il6l66ds1KywIDAQABo4IDMjCCAy4wPAYJKwYBBAGCNxUHBC8wLQYlKwYBBAGCNxUI5rJgg431RIaBmQmDuKFKg76EcQSDxJEzhIOIXQIBZAIBHTAdBgNVHSUEFjAUBggrBgEFBQcDAgYIKwYBBQUHAwQwCwYDVR0PBAQDAgeAMCcGCSsGAQQBgjcVCgQaMBgwCgYIKwYBBQUHAwIwCgYIKwYBBQUHAwQwHQYDVR0OBBYEFBHeEXQ5hW75bP/cbOq5z3heTyJ2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CdZxVm0evOsRss94XSBBd2CHZQTXgF+G+QfSVn2ZTM7afKTnD8r5fbEVMxIgCAVpHUvjOwQDxo0A9N8PMP00PZLE9VeFhv1pOVnJgVLbFQhYUqNWtGmPrpOjyWIUyH/bykCJb0SyCkS3VSsdwqntWuqagUHKpVVKvVR9+LuJq1d34Kcf44qCOW+X5Rced2F503tArrp33BH/XufDTQ/WTiKqmopcdAjzgmd71yw1VUFeTnLLRBOeJ75lWwDE2kFWPmn1s5yZCX08vRpJfzdb0Zx/31czehd/yoxCikVAA5WyjDk/YSEB8+EItSn73b2J2Kf/vgQhhFuoy8wvGJ83pL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wyx2+gB/g1aX43SVBvlgxtF5uKx4QuEJ6SKSkvAq+cY=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ME4iBJLk1Ukh4j+2aBMD9D0MI86YAZGSCZx95TLrdSA=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UW9CYgGcAuWkSEwh8/bdWNrVIhNzxd0nkJxvVSOfeiI=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9VA/MHCXt9APIeJlV77yAeAJ4cl5XgZiGmw5J2+3L1A=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Atd2KgxGbBd0O5ylxRPFRjOwNDtp0kRd0/KJqJXw5pE=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Ka3jowPsaaaKYLXrylpeIrMW+QORhYMH6PuHGmEGLDY=</DigestValue>
      </Reference>
      <Reference URI="/xl/printerSettings/printerSettings14.bin?ContentType=application/vnd.openxmlformats-officedocument.spreadsheetml.printerSettings">
        <DigestMethod Algorithm="http://www.w3.org/2001/04/xmlenc#sha256"/>
        <DigestValue>Ka3jowPsaaaKYLXrylpeIrMW+QORhYMH6PuHGmEGLDY=</DigestValue>
      </Reference>
      <Reference URI="/xl/printerSettings/printerSettings15.bin?ContentType=application/vnd.openxmlformats-officedocument.spreadsheetml.printerSettings">
        <DigestMethod Algorithm="http://www.w3.org/2001/04/xmlenc#sha256"/>
        <DigestValue>AEHZ8hMj1Af4ha7+rN4FaaszGXyN6XvnI4fIvy23tms=</DigestValue>
      </Reference>
      <Reference URI="/xl/printerSettings/printerSettings16.bin?ContentType=application/vnd.openxmlformats-officedocument.spreadsheetml.printerSettings">
        <DigestMethod Algorithm="http://www.w3.org/2001/04/xmlenc#sha256"/>
        <DigestValue>Ka3jowPsaaaKYLXrylpeIrMW+QORhYMH6PuHGmEGLDY=</DigestValue>
      </Reference>
      <Reference URI="/xl/printerSettings/printerSettings17.bin?ContentType=application/vnd.openxmlformats-officedocument.spreadsheetml.printerSettings">
        <DigestMethod Algorithm="http://www.w3.org/2001/04/xmlenc#sha256"/>
        <DigestValue>AEHZ8hMj1Af4ha7+rN4FaaszGXyN6XvnI4fIvy23tms=</DigestValue>
      </Reference>
      <Reference URI="/xl/printerSettings/printerSettings18.bin?ContentType=application/vnd.openxmlformats-officedocument.spreadsheetml.printerSettings">
        <DigestMethod Algorithm="http://www.w3.org/2001/04/xmlenc#sha256"/>
        <DigestValue>UW9CYgGcAuWkSEwh8/bdWNrVIhNzxd0nkJxvVSOfeiI=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9VA/MHCXt9APIeJlV77yAeAJ4cl5XgZiGmw5J2+3L1A=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9VA/MHCXt9APIeJlV77yAeAJ4cl5XgZiGmw5J2+3L1A=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9VA/MHCXt9APIeJlV77yAeAJ4cl5XgZiGmw5J2+3L1A=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9VA/MHCXt9APIeJlV77yAeAJ4cl5XgZiGmw5J2+3L1A=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UW9CYgGcAuWkSEwh8/bdWNrVIhNzxd0nkJxvVSOfeiI=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Atd2KgxGbBd0O5ylxRPFRjOwNDtp0kRd0/KJqJXw5pE=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Atd2KgxGbBd0O5ylxRPFRjOwNDtp0kRd0/KJqJXw5pE=</DigestValue>
      </Reference>
      <Reference URI="/xl/sharedStrings.xml?ContentType=application/vnd.openxmlformats-officedocument.spreadsheetml.sharedStrings+xml">
        <DigestMethod Algorithm="http://www.w3.org/2001/04/xmlenc#sha256"/>
        <DigestValue>a0uXbHE/1nUUeJ077J3n+fgdBOY7KgTtxr+f52WH87s=</DigestValue>
      </Reference>
      <Reference URI="/xl/styles.xml?ContentType=application/vnd.openxmlformats-officedocument.spreadsheetml.styles+xml">
        <DigestMethod Algorithm="http://www.w3.org/2001/04/xmlenc#sha256"/>
        <DigestValue>137NCdaLye6BkkTDWLvx3eCHWtIZdmfmh5zO/yBicAo=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0xUNlAydbRMiJqxB73acCTRtObTUEaGZTq0Is9epdH0=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QiDCyON6/l/Ti8hBcEpg68sz+6NJGWbPiZMQQy/y0eQ=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/24puvaW5bXuS+cktdpJpE35olfWZ1+6Lpxzh0chEvI=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Bmt1cHOQ7BGUQw4kVSHfuPeV+RDKlR9ppoKRcS8sORs=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a44YNjtiym0S9exNLLrYg/u0IjW9EHsUCQlLPMlbO/o=</DigestValue>
      </Reference>
      <Reference URI="/xl/worksheets/_rels/sheet1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BW13LjEKaEXRjIa2jXYQllSRmBFgqp8rbML9TX2/npU=</DigestValue>
      </Reference>
      <Reference URI="/xl/worksheets/_rels/sheet1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7KnOMn7UlXli3Jy1eYmN5veK0HI9TOlohTDdyttJaLI=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dwk2jKgMhSZAyIyjKXhChSMoJtLzU3Vk8iYNfdYwH8c=</DigestValue>
      </Reference>
      <Reference URI="/xl/worksheets/sheet10.xml?ContentType=application/vnd.openxmlformats-officedocument.spreadsheetml.worksheet+xml">
        <DigestMethod Algorithm="http://www.w3.org/2001/04/xmlenc#sha256"/>
        <DigestValue>UYVYbzbxx8/e/NUi1H6MIxPu0wo22UYFvzUmCG7f2Pk=</DigestValue>
      </Reference>
      <Reference URI="/xl/worksheets/sheet11.xml?ContentType=application/vnd.openxmlformats-officedocument.spreadsheetml.worksheet+xml">
        <DigestMethod Algorithm="http://www.w3.org/2001/04/xmlenc#sha256"/>
        <DigestValue>FiOHtWOoYLwx4utCB+xChAwx9Stz9WcBdgwkV5rLRlI=</DigestValue>
      </Reference>
      <Reference URI="/xl/worksheets/sheet12.xml?ContentType=application/vnd.openxmlformats-officedocument.spreadsheetml.worksheet+xml">
        <DigestMethod Algorithm="http://www.w3.org/2001/04/xmlenc#sha256"/>
        <DigestValue>GUdADnYZ+EVI7f1z25f59cVEJr+mQSNwAKjX8t6x2dk=</DigestValue>
      </Reference>
      <Reference URI="/xl/worksheets/sheet13.xml?ContentType=application/vnd.openxmlformats-officedocument.spreadsheetml.worksheet+xml">
        <DigestMethod Algorithm="http://www.w3.org/2001/04/xmlenc#sha256"/>
        <DigestValue>TQ7hcndGV4n3vvhP9MimrioDCsrFK4F3gcZYFyyaXKw=</DigestValue>
      </Reference>
      <Reference URI="/xl/worksheets/sheet14.xml?ContentType=application/vnd.openxmlformats-officedocument.spreadsheetml.worksheet+xml">
        <DigestMethod Algorithm="http://www.w3.org/2001/04/xmlenc#sha256"/>
        <DigestValue>epBKLVdmu/cjCVnpkACJ0/ZrqOBy7MWl89r1TFhuP+Q=</DigestValue>
      </Reference>
      <Reference URI="/xl/worksheets/sheet15.xml?ContentType=application/vnd.openxmlformats-officedocument.spreadsheetml.worksheet+xml">
        <DigestMethod Algorithm="http://www.w3.org/2001/04/xmlenc#sha256"/>
        <DigestValue>XibqExGyM3/hA2l/0M6TSP6bvEEyjBrt1OTXN+oav7A=</DigestValue>
      </Reference>
      <Reference URI="/xl/worksheets/sheet16.xml?ContentType=application/vnd.openxmlformats-officedocument.spreadsheetml.worksheet+xml">
        <DigestMethod Algorithm="http://www.w3.org/2001/04/xmlenc#sha256"/>
        <DigestValue>EXSElrIVvWqc05y5f146qS8ljwn6MZ+2m4HqYX2xwqk=</DigestValue>
      </Reference>
      <Reference URI="/xl/worksheets/sheet17.xml?ContentType=application/vnd.openxmlformats-officedocument.spreadsheetml.worksheet+xml">
        <DigestMethod Algorithm="http://www.w3.org/2001/04/xmlenc#sha256"/>
        <DigestValue>JEJwpqYEztx883e4azzVVcX7+GJ8VkIUneaGHUwRXaY=</DigestValue>
      </Reference>
      <Reference URI="/xl/worksheets/sheet18.xml?ContentType=application/vnd.openxmlformats-officedocument.spreadsheetml.worksheet+xml">
        <DigestMethod Algorithm="http://www.w3.org/2001/04/xmlenc#sha256"/>
        <DigestValue>hvjrEzXxZydyLUpo/5Qg439cc6QfHOnY+or9jAqBEqA=</DigestValue>
      </Reference>
      <Reference URI="/xl/worksheets/sheet2.xml?ContentType=application/vnd.openxmlformats-officedocument.spreadsheetml.worksheet+xml">
        <DigestMethod Algorithm="http://www.w3.org/2001/04/xmlenc#sha256"/>
        <DigestValue>jTlNbcfJDBzbfl9+oHaA8ivyuOsGDkDslMD5OmVV1gQ=</DigestValue>
      </Reference>
      <Reference URI="/xl/worksheets/sheet3.xml?ContentType=application/vnd.openxmlformats-officedocument.spreadsheetml.worksheet+xml">
        <DigestMethod Algorithm="http://www.w3.org/2001/04/xmlenc#sha256"/>
        <DigestValue>rJBjSTcJ4crfRamumTvSwCZe+t9kLvJDKtl71S+8Hks=</DigestValue>
      </Reference>
      <Reference URI="/xl/worksheets/sheet4.xml?ContentType=application/vnd.openxmlformats-officedocument.spreadsheetml.worksheet+xml">
        <DigestMethod Algorithm="http://www.w3.org/2001/04/xmlenc#sha256"/>
        <DigestValue>E7pJ3mRYCnqhvGZyyXj0TzLGqFkomu7YQRFSJdOzupM=</DigestValue>
      </Reference>
      <Reference URI="/xl/worksheets/sheet5.xml?ContentType=application/vnd.openxmlformats-officedocument.spreadsheetml.worksheet+xml">
        <DigestMethod Algorithm="http://www.w3.org/2001/04/xmlenc#sha256"/>
        <DigestValue>UXR0aCQWGUYnum7P94mWghWbZq3SLhlhdyUkCyGK5NA=</DigestValue>
      </Reference>
      <Reference URI="/xl/worksheets/sheet6.xml?ContentType=application/vnd.openxmlformats-officedocument.spreadsheetml.worksheet+xml">
        <DigestMethod Algorithm="http://www.w3.org/2001/04/xmlenc#sha256"/>
        <DigestValue>YKOioHmX8FWQISaYxECJTap/6dn5PWsIwzEfDvwpKnU=</DigestValue>
      </Reference>
      <Reference URI="/xl/worksheets/sheet7.xml?ContentType=application/vnd.openxmlformats-officedocument.spreadsheetml.worksheet+xml">
        <DigestMethod Algorithm="http://www.w3.org/2001/04/xmlenc#sha256"/>
        <DigestValue>oXJZ20kcqyMM6Fbbe6GMDSrO2mkrYgMI/RDTI2cmbYo=</DigestValue>
      </Reference>
      <Reference URI="/xl/worksheets/sheet8.xml?ContentType=application/vnd.openxmlformats-officedocument.spreadsheetml.worksheet+xml">
        <DigestMethod Algorithm="http://www.w3.org/2001/04/xmlenc#sha256"/>
        <DigestValue>H4MVB9gciZXKYAt7m/6SLFrrsj80f/kw6/qykVLrfFc=</DigestValue>
      </Reference>
      <Reference URI="/xl/worksheets/sheet9.xml?ContentType=application/vnd.openxmlformats-officedocument.spreadsheetml.worksheet+xml">
        <DigestMethod Algorithm="http://www.w3.org/2001/04/xmlenc#sha256"/>
        <DigestValue>wyfgcpt2Y6WEN9RcofV1uIJDhPjmZi+Hn1wT6wog2Uo=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2019-10-31T11:07:46Z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NBG</SignatureComments>
          <WindowsVersion>6.2</WindowsVersion>
          <OfficeVersion>15.0</OfficeVersion>
          <ApplicationVersion>15.0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2019-10-31T11:07:46Z</xd:SigningTime>
          <xd:SigningCertificate>
            <xd:Cert>
              <xd:CertDigest>
                <DigestMethod Algorithm="http://www.w3.org/2001/04/xmlenc#sha256"/>
                <DigestValue>pom5O9gKiB7wo2jLNWaTVerYy76r+/qjqch80njgidY=</DigestValue>
              </xd:CertDigest>
              <xd:IssuerSerial>
                <X509IssuerName>CN=NBG Class 2 INT Sub CA, DC=nbg, DC=ge</X509IssuerName>
                <X509SerialNumber>247658511365626478479009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  <xd:CommitmentTypeQualifiers>
              <xd:CommitmentTypeQualifier>NBG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jz5gHOKbdjRm7I9H6FTeXbsfKdOpd9fBlF2WyiZUdb8=</DigestValue>
    </Reference>
    <Reference Type="http://www.w3.org/2000/09/xmldsig#Object" URI="#idOfficeObject">
      <DigestMethod Algorithm="http://www.w3.org/2001/04/xmlenc#sha256"/>
      <DigestValue>zplEYdlqF7hzF7psCbJi3yy9LRv91Hj+kO3h8eyflN8=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1pdG5IgmlXacGvLsxNsepL+DzCVXw9JxSoCJ2bCzsho=</DigestValue>
    </Reference>
  </SignedInfo>
  <SignatureValue>0C2oJ7tByHKwDjm35fQhqNmnbdopOxVKgKr/4Ce7FMTdSzJqPYl787JHz6v0SCFrzj6/ConZ6++r
+Gs9P+W8aVuZ1zh3sKeifDEkJg/DXXKJ8LWm40NlCN1//6lsKeLbYl6qfhJUK1Nv4YeN91x9DlGS
Fj/LCPmwWGD5j50nackiTFeRf/4k8rI8Y9CGZ5pXlvw0Iv1hpo7NOYahmKSGwJHY1SCwkdiySGp9
uIuLMoy54HMSmRywFIHObwUXtpCFW2VZM2h2kMcKuacXN59fLS+xiAo4Bbbxl09k6sOachg9EZEz
6gAZyKhykeEItKrEMCC71L0Ju9puD6vtBMxj7Q==</SignatureValue>
  <KeyInfo>
    <X509Data>
      <X509Certificate>MIIGPTCCBSWgAwIBAgIKch7wjgACAAEQSDANBgkqhkiG9w0BAQsFADBKMRIwEAYKCZImiZPyLGQBGRYCZ2UxEzARBgoJkiaJk/IsZAEZFgNuYmcxHzAdBgNVBAMTFk5CRyBDbGFzcyAyIElOVCBTdWIgQ0EwHhcNMTkwMjI2MTMzMzA1WhcNMjEwMjI1MTMzMzA1WjA7MRYwFAYDVQQKEw1KU0MgQkFTSVNCQU5LMSEwHwYDVQQDExhCQlMgLSBMaWEgQXNsYW5pa2FzaHZpbGkwggEiMA0GCSqGSIb3DQEBAQUAA4IBDwAwggEKAoIBAQDWcEO1tIPoxaVZ42KmiceAqUL6OT6Z3Uv1l8FoHm46uKpvq+5OQbB7pCDboUFK0HI3+xQG6+NsfldMCWcf5swO7VOK1ZjSL0K/Tm5G1EEzRVetT2Df8cx1lJp+V1Tzb1TPFT1t1lRYRqLrlZRrIzgLsyITOJZvwKs8C8P1+5G/X3y/8XAb7pA9d26pchV8EKDGDNXgdpOODAqUDRvaKohooFfiUemLLGrekhEt9j/8SVnyztDhd28YYti/YRTLIFdxdRZ/bXcibjlhUNQQBM8L5LV6/R9WdwDABotaTTYsdjuTS6Dc13+9WK5P26j38Tu6dEfb6tlbhsaTN80opEidAgMBAAGjggMyMIIDLjA8BgkrBgEEAYI3FQcELzAtBiUrBgEEAYI3FQjmsmCDjfVEhoGZCYO4oUqDvoRxBIHPkBGGr54RAgFkAgEbMB0GA1UdJQQWMBQGCCsGAQUFBwMCBggrBgEFBQcDBDALBgNVHQ8EBAMCB4AwJwYJKwYBBAGCNxUKBBowGDAKBggrBgEFBQcDAjAKBggrBgEFBQcDBDAdBgNVHQ4EFgQUinUH9X9Avdx5II30g0/3UYsWf3A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CotDPK/+hmAl+hZynNFd5LX0kNivSUbqnzTle3yQLBR+0+h4df+lF5VSaj2Jjm8XXl+8qGoUL9x7ceLGV6W6GX4kXmrLZ7upC5IY90UVvphUEqvi6EfuCfSbz0R4u6spmrweZ9EFdR/3ltwNoMQ4fDUaE6SyEJWNBhFYe0Y50khmMdd0aO+jo6sYv2/cGvKH7WgPNYkEkcENEaX6Zp2+JKJEVdTyLgfMFrP5vz2J+TleKMhZn6iFrZgS+69EhX43XYKnlmG2rBY/Auw3EWJxxRUj6Y7NzYezNX0WFELpzHdk28TZ80eP44DgRJrkz5y6hcjSi6cdGYEwwKuMhtz7Pk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wyx2+gB/g1aX43SVBvlgxtF5uKx4QuEJ6SKSkvAq+cY=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ME4iBJLk1Ukh4j+2aBMD9D0MI86YAZGSCZx95TLrdSA=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UW9CYgGcAuWkSEwh8/bdWNrVIhNzxd0nkJxvVSOfeiI=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9VA/MHCXt9APIeJlV77yAeAJ4cl5XgZiGmw5J2+3L1A=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Atd2KgxGbBd0O5ylxRPFRjOwNDtp0kRd0/KJqJXw5pE=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Ka3jowPsaaaKYLXrylpeIrMW+QORhYMH6PuHGmEGLDY=</DigestValue>
      </Reference>
      <Reference URI="/xl/printerSettings/printerSettings14.bin?ContentType=application/vnd.openxmlformats-officedocument.spreadsheetml.printerSettings">
        <DigestMethod Algorithm="http://www.w3.org/2001/04/xmlenc#sha256"/>
        <DigestValue>Ka3jowPsaaaKYLXrylpeIrMW+QORhYMH6PuHGmEGLDY=</DigestValue>
      </Reference>
      <Reference URI="/xl/printerSettings/printerSettings15.bin?ContentType=application/vnd.openxmlformats-officedocument.spreadsheetml.printerSettings">
        <DigestMethod Algorithm="http://www.w3.org/2001/04/xmlenc#sha256"/>
        <DigestValue>AEHZ8hMj1Af4ha7+rN4FaaszGXyN6XvnI4fIvy23tms=</DigestValue>
      </Reference>
      <Reference URI="/xl/printerSettings/printerSettings16.bin?ContentType=application/vnd.openxmlformats-officedocument.spreadsheetml.printerSettings">
        <DigestMethod Algorithm="http://www.w3.org/2001/04/xmlenc#sha256"/>
        <DigestValue>Ka3jowPsaaaKYLXrylpeIrMW+QORhYMH6PuHGmEGLDY=</DigestValue>
      </Reference>
      <Reference URI="/xl/printerSettings/printerSettings17.bin?ContentType=application/vnd.openxmlformats-officedocument.spreadsheetml.printerSettings">
        <DigestMethod Algorithm="http://www.w3.org/2001/04/xmlenc#sha256"/>
        <DigestValue>AEHZ8hMj1Af4ha7+rN4FaaszGXyN6XvnI4fIvy23tms=</DigestValue>
      </Reference>
      <Reference URI="/xl/printerSettings/printerSettings18.bin?ContentType=application/vnd.openxmlformats-officedocument.spreadsheetml.printerSettings">
        <DigestMethod Algorithm="http://www.w3.org/2001/04/xmlenc#sha256"/>
        <DigestValue>UW9CYgGcAuWkSEwh8/bdWNrVIhNzxd0nkJxvVSOfeiI=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9VA/MHCXt9APIeJlV77yAeAJ4cl5XgZiGmw5J2+3L1A=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9VA/MHCXt9APIeJlV77yAeAJ4cl5XgZiGmw5J2+3L1A=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9VA/MHCXt9APIeJlV77yAeAJ4cl5XgZiGmw5J2+3L1A=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9VA/MHCXt9APIeJlV77yAeAJ4cl5XgZiGmw5J2+3L1A=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UW9CYgGcAuWkSEwh8/bdWNrVIhNzxd0nkJxvVSOfeiI=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Atd2KgxGbBd0O5ylxRPFRjOwNDtp0kRd0/KJqJXw5pE=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Atd2KgxGbBd0O5ylxRPFRjOwNDtp0kRd0/KJqJXw5pE=</DigestValue>
      </Reference>
      <Reference URI="/xl/sharedStrings.xml?ContentType=application/vnd.openxmlformats-officedocument.spreadsheetml.sharedStrings+xml">
        <DigestMethod Algorithm="http://www.w3.org/2001/04/xmlenc#sha256"/>
        <DigestValue>a0uXbHE/1nUUeJ077J3n+fgdBOY7KgTtxr+f52WH87s=</DigestValue>
      </Reference>
      <Reference URI="/xl/styles.xml?ContentType=application/vnd.openxmlformats-officedocument.spreadsheetml.styles+xml">
        <DigestMethod Algorithm="http://www.w3.org/2001/04/xmlenc#sha256"/>
        <DigestValue>137NCdaLye6BkkTDWLvx3eCHWtIZdmfmh5zO/yBicAo=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0xUNlAydbRMiJqxB73acCTRtObTUEaGZTq0Is9epdH0=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QiDCyON6/l/Ti8hBcEpg68sz+6NJGWbPiZMQQy/y0eQ=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/24puvaW5bXuS+cktdpJpE35olfWZ1+6Lpxzh0chEvI=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Bmt1cHOQ7BGUQw4kVSHfuPeV+RDKlR9ppoKRcS8sORs=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a44YNjtiym0S9exNLLrYg/u0IjW9EHsUCQlLPMlbO/o=</DigestValue>
      </Reference>
      <Reference URI="/xl/worksheets/_rels/sheet1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BW13LjEKaEXRjIa2jXYQllSRmBFgqp8rbML9TX2/npU=</DigestValue>
      </Reference>
      <Reference URI="/xl/worksheets/_rels/sheet1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7KnOMn7UlXli3Jy1eYmN5veK0HI9TOlohTDdyttJaLI=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dwk2jKgMhSZAyIyjKXhChSMoJtLzU3Vk8iYNfdYwH8c=</DigestValue>
      </Reference>
      <Reference URI="/xl/worksheets/sheet10.xml?ContentType=application/vnd.openxmlformats-officedocument.spreadsheetml.worksheet+xml">
        <DigestMethod Algorithm="http://www.w3.org/2001/04/xmlenc#sha256"/>
        <DigestValue>UYVYbzbxx8/e/NUi1H6MIxPu0wo22UYFvzUmCG7f2Pk=</DigestValue>
      </Reference>
      <Reference URI="/xl/worksheets/sheet11.xml?ContentType=application/vnd.openxmlformats-officedocument.spreadsheetml.worksheet+xml">
        <DigestMethod Algorithm="http://www.w3.org/2001/04/xmlenc#sha256"/>
        <DigestValue>FiOHtWOoYLwx4utCB+xChAwx9Stz9WcBdgwkV5rLRlI=</DigestValue>
      </Reference>
      <Reference URI="/xl/worksheets/sheet12.xml?ContentType=application/vnd.openxmlformats-officedocument.spreadsheetml.worksheet+xml">
        <DigestMethod Algorithm="http://www.w3.org/2001/04/xmlenc#sha256"/>
        <DigestValue>GUdADnYZ+EVI7f1z25f59cVEJr+mQSNwAKjX8t6x2dk=</DigestValue>
      </Reference>
      <Reference URI="/xl/worksheets/sheet13.xml?ContentType=application/vnd.openxmlformats-officedocument.spreadsheetml.worksheet+xml">
        <DigestMethod Algorithm="http://www.w3.org/2001/04/xmlenc#sha256"/>
        <DigestValue>TQ7hcndGV4n3vvhP9MimrioDCsrFK4F3gcZYFyyaXKw=</DigestValue>
      </Reference>
      <Reference URI="/xl/worksheets/sheet14.xml?ContentType=application/vnd.openxmlformats-officedocument.spreadsheetml.worksheet+xml">
        <DigestMethod Algorithm="http://www.w3.org/2001/04/xmlenc#sha256"/>
        <DigestValue>epBKLVdmu/cjCVnpkACJ0/ZrqOBy7MWl89r1TFhuP+Q=</DigestValue>
      </Reference>
      <Reference URI="/xl/worksheets/sheet15.xml?ContentType=application/vnd.openxmlformats-officedocument.spreadsheetml.worksheet+xml">
        <DigestMethod Algorithm="http://www.w3.org/2001/04/xmlenc#sha256"/>
        <DigestValue>XibqExGyM3/hA2l/0M6TSP6bvEEyjBrt1OTXN+oav7A=</DigestValue>
      </Reference>
      <Reference URI="/xl/worksheets/sheet16.xml?ContentType=application/vnd.openxmlformats-officedocument.spreadsheetml.worksheet+xml">
        <DigestMethod Algorithm="http://www.w3.org/2001/04/xmlenc#sha256"/>
        <DigestValue>EXSElrIVvWqc05y5f146qS8ljwn6MZ+2m4HqYX2xwqk=</DigestValue>
      </Reference>
      <Reference URI="/xl/worksheets/sheet17.xml?ContentType=application/vnd.openxmlformats-officedocument.spreadsheetml.worksheet+xml">
        <DigestMethod Algorithm="http://www.w3.org/2001/04/xmlenc#sha256"/>
        <DigestValue>JEJwpqYEztx883e4azzVVcX7+GJ8VkIUneaGHUwRXaY=</DigestValue>
      </Reference>
      <Reference URI="/xl/worksheets/sheet18.xml?ContentType=application/vnd.openxmlformats-officedocument.spreadsheetml.worksheet+xml">
        <DigestMethod Algorithm="http://www.w3.org/2001/04/xmlenc#sha256"/>
        <DigestValue>hvjrEzXxZydyLUpo/5Qg439cc6QfHOnY+or9jAqBEqA=</DigestValue>
      </Reference>
      <Reference URI="/xl/worksheets/sheet2.xml?ContentType=application/vnd.openxmlformats-officedocument.spreadsheetml.worksheet+xml">
        <DigestMethod Algorithm="http://www.w3.org/2001/04/xmlenc#sha256"/>
        <DigestValue>jTlNbcfJDBzbfl9+oHaA8ivyuOsGDkDslMD5OmVV1gQ=</DigestValue>
      </Reference>
      <Reference URI="/xl/worksheets/sheet3.xml?ContentType=application/vnd.openxmlformats-officedocument.spreadsheetml.worksheet+xml">
        <DigestMethod Algorithm="http://www.w3.org/2001/04/xmlenc#sha256"/>
        <DigestValue>rJBjSTcJ4crfRamumTvSwCZe+t9kLvJDKtl71S+8Hks=</DigestValue>
      </Reference>
      <Reference URI="/xl/worksheets/sheet4.xml?ContentType=application/vnd.openxmlformats-officedocument.spreadsheetml.worksheet+xml">
        <DigestMethod Algorithm="http://www.w3.org/2001/04/xmlenc#sha256"/>
        <DigestValue>E7pJ3mRYCnqhvGZyyXj0TzLGqFkomu7YQRFSJdOzupM=</DigestValue>
      </Reference>
      <Reference URI="/xl/worksheets/sheet5.xml?ContentType=application/vnd.openxmlformats-officedocument.spreadsheetml.worksheet+xml">
        <DigestMethod Algorithm="http://www.w3.org/2001/04/xmlenc#sha256"/>
        <DigestValue>UXR0aCQWGUYnum7P94mWghWbZq3SLhlhdyUkCyGK5NA=</DigestValue>
      </Reference>
      <Reference URI="/xl/worksheets/sheet6.xml?ContentType=application/vnd.openxmlformats-officedocument.spreadsheetml.worksheet+xml">
        <DigestMethod Algorithm="http://www.w3.org/2001/04/xmlenc#sha256"/>
        <DigestValue>YKOioHmX8FWQISaYxECJTap/6dn5PWsIwzEfDvwpKnU=</DigestValue>
      </Reference>
      <Reference URI="/xl/worksheets/sheet7.xml?ContentType=application/vnd.openxmlformats-officedocument.spreadsheetml.worksheet+xml">
        <DigestMethod Algorithm="http://www.w3.org/2001/04/xmlenc#sha256"/>
        <DigestValue>oXJZ20kcqyMM6Fbbe6GMDSrO2mkrYgMI/RDTI2cmbYo=</DigestValue>
      </Reference>
      <Reference URI="/xl/worksheets/sheet8.xml?ContentType=application/vnd.openxmlformats-officedocument.spreadsheetml.worksheet+xml">
        <DigestMethod Algorithm="http://www.w3.org/2001/04/xmlenc#sha256"/>
        <DigestValue>H4MVB9gciZXKYAt7m/6SLFrrsj80f/kw6/qykVLrfFc=</DigestValue>
      </Reference>
      <Reference URI="/xl/worksheets/sheet9.xml?ContentType=application/vnd.openxmlformats-officedocument.spreadsheetml.worksheet+xml">
        <DigestMethod Algorithm="http://www.w3.org/2001/04/xmlenc#sha256"/>
        <DigestValue>wyfgcpt2Y6WEN9RcofV1uIJDhPjmZi+Hn1wT6wog2Uo=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2019-10-31T11:16:55Z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NBG</SignatureComments>
          <WindowsVersion>6.2</WindowsVersion>
          <OfficeVersion>15.0</OfficeVersion>
          <ApplicationVersion>15.0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2019-10-31T11:16:55Z</xd:SigningTime>
          <xd:SigningCertificate>
            <xd:Cert>
              <xd:CertDigest>
                <DigestMethod Algorithm="http://www.w3.org/2001/04/xmlenc#sha256"/>
                <DigestValue>ICg8aZ/LUaiTOJpdbx6brsNZ5Tnx0bsGK6qe9miTFF4=</DigestValue>
              </xd:CertDigest>
              <xd:IssuerSerial>
                <X509IssuerName>CN=NBG Class 2 INT Sub CA, DC=nbg, DC=ge</X509IssuerName>
                <X509SerialNumber>538920515161375226531912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  <xd:CommitmentTypeQualifiers>
              <xd:CommitmentTypeQualifier>NBG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  <vt:lpstr>15.1 LR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2019-10-31T08:22:40Z</dcterms:modified>
</cp:coreProperties>
</file>