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C21" i="94" l="1"/>
  <c r="C20" i="94"/>
  <c r="C19" i="94"/>
  <c r="H22" i="91" l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E14" i="92" s="1"/>
  <c r="E21" i="92" s="1"/>
  <c r="M14" i="92"/>
  <c r="L14" i="92"/>
  <c r="K14" i="92"/>
  <c r="J14" i="92"/>
  <c r="I14" i="92"/>
  <c r="H14" i="92"/>
  <c r="G14" i="92"/>
  <c r="F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H21" i="91" l="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22" i="69" l="1"/>
  <c r="C40" i="69" l="1"/>
  <c r="C32" i="69"/>
</calcChain>
</file>

<file path=xl/sharedStrings.xml><?xml version="1.0" encoding="utf-8"?>
<sst xmlns="http://schemas.openxmlformats.org/spreadsheetml/2006/main" count="717" uniqueCount="505">
  <si>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</si>
  <si>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</si>
  <si>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</si>
  <si>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</si>
  <si>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</si>
  <si>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</si>
  <si>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</si>
  <si>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</si>
  <si>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</si>
  <si>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</si>
  <si>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</si>
  <si>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</si>
  <si>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</si>
  <si>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</si>
  <si>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</si>
  <si>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</si>
  <si>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</si>
  <si>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</si>
  <si>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</si>
  <si>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</si>
  <si>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</si>
  <si>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</si>
  <si>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</si>
  <si>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</si>
  <si>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</si>
  <si>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</si>
  <si>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</si>
  <si>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</si>
  <si>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</si>
  <si>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</si>
  <si>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</si>
  <si>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</si>
  <si>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</si>
  <si>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</si>
  <si>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</si>
  <si>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</si>
  <si>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</si>
  <si>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</si>
  <si>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</si>
  <si>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</si>
  <si>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</si>
  <si>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</si>
  <si>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</si>
  <si>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</si>
  <si>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</si>
  <si>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</si>
  <si>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</si>
  <si>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</si>
  <si>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</si>
  <si>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</si>
  <si>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</si>
  <si>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</si>
  <si>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</si>
  <si>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</si>
  <si>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</si>
  <si>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</si>
  <si>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</si>
  <si>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</si>
  <si>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</si>
  <si>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</si>
  <si>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</si>
  <si>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</si>
  <si>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</si>
  <si>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</si>
  <si>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</si>
  <si>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</si>
  <si>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</si>
  <si>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</si>
  <si>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</si>
  <si>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</si>
  <si>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</si>
  <si>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</si>
  <si>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</si>
  <si>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</si>
  <si>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</si>
  <si>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</si>
  <si>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</si>
  <si>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</si>
  <si>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</si>
  <si>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</si>
  <si>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</si>
  <si>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</si>
  <si>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</si>
  <si>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</si>
  <si>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</si>
  <si>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</si>
  <si>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</si>
  <si>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</si>
  <si>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</si>
  <si>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intangible assets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</si>
  <si>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</si>
  <si>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</si>
  <si>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</si>
  <si>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</si>
  <si>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</si>
  <si>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</si>
  <si>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</si>
  <si>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</si>
  <si>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</si>
  <si>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</si>
  <si>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</si>
  <si>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</si>
  <si>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</si>
  <si>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</si>
  <si>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</si>
  <si>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</si>
  <si>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</si>
  <si>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</si>
  <si>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</si>
  <si>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</si>
  <si>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</si>
  <si>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</si>
  <si>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</si>
  <si>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</si>
  <si>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</si>
  <si>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</si>
  <si>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</si>
  <si>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</si>
  <si>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</si>
  <si>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</si>
  <si>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</si>
  <si>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</si>
  <si>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</si>
  <si>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</si>
  <si>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</si>
  <si>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</si>
  <si>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</si>
  <si>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</si>
  <si>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</si>
  <si>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</si>
  <si>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</si>
  <si>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</si>
  <si>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</si>
  <si>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</si>
  <si>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</si>
  <si>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</si>
  <si>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</si>
  <si>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</si>
  <si>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</si>
  <si>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</si>
  <si>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</si>
  <si>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</si>
  <si>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</si>
  <si>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</si>
  <si>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</si>
  <si>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</si>
  <si>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</si>
  <si>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</si>
  <si>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</si>
  <si>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</si>
  <si>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</si>
  <si>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</si>
  <si>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</si>
  <si>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</si>
  <si>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</si>
  <si>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</si>
  <si>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</si>
  <si>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</si>
  <si>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</si>
  <si>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</si>
  <si>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</si>
  <si>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</si>
  <si>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</si>
  <si>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</si>
  <si>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</si>
  <si>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</si>
  <si>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</si>
  <si>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</si>
  <si>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</si>
  <si>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</si>
  <si>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</si>
  <si>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</si>
  <si>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</si>
  <si>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</si>
  <si>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</si>
  <si>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</si>
  <si>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</si>
  <si>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</si>
  <si>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</si>
  <si>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</si>
  <si>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</si>
  <si>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</si>
  <si>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</si>
  <si>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</si>
  <si>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</si>
  <si>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</si>
  <si>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</si>
  <si>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</si>
  <si>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</si>
  <si>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</si>
  <si>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</si>
  <si>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</si>
  <si>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</si>
  <si>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</si>
  <si>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</si>
  <si>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</si>
  <si>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</si>
  <si>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</si>
  <si>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</si>
  <si>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</si>
  <si>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</si>
  <si>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</si>
  <si>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</si>
  <si>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</si>
  <si>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</si>
  <si>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</si>
  <si>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</si>
  <si>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</si>
  <si>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</si>
  <si>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</si>
  <si>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</si>
  <si>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</si>
  <si>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</si>
  <si>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</si>
  <si>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</si>
  <si>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</si>
  <si>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</si>
  <si>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</si>
  <si>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</si>
  <si>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</si>
  <si>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</si>
  <si>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</si>
  <si>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</si>
  <si>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</si>
  <si>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</si>
  <si>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</si>
  <si>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</si>
  <si>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</si>
  <si>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</si>
  <si>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</si>
  <si>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</si>
  <si>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</si>
  <si>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</si>
  <si>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</si>
  <si>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</si>
  <si>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</si>
  <si>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</si>
  <si>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</si>
  <si>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</si>
  <si>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</si>
  <si>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</si>
  <si>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</si>
  <si>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</si>
  <si>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</si>
  <si>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</si>
  <si>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</si>
  <si>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</si>
  <si>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</si>
  <si>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</si>
  <si>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</si>
  <si>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</si>
  <si>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</si>
  <si>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</si>
  <si>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</si>
  <si>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</si>
  <si>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</si>
  <si>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</si>
  <si>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</si>
  <si>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</si>
  <si>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</si>
  <si>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</si>
  <si>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</si>
  <si>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</si>
  <si>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</si>
  <si>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</si>
  <si>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</si>
  <si>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</si>
  <si>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</si>
  <si>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</si>
  <si>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</si>
  <si>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</si>
  <si>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</si>
  <si>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</si>
  <si>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</si>
  <si>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</si>
  <si>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</si>
  <si>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</si>
  <si>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</si>
  <si>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</si>
  <si>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</si>
  <si>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</si>
  <si>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</si>
  <si>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</si>
  <si>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</si>
  <si>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</si>
  <si>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</si>
  <si>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</si>
  <si>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</si>
  <si>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</si>
  <si>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</si>
  <si>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</si>
  <si>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</si>
  <si>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</si>
  <si>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</si>
  <si>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</si>
  <si>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</si>
  <si>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</si>
  <si>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</si>
  <si>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</si>
  <si>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</si>
  <si>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</si>
  <si>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</si>
  <si>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</si>
  <si>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</si>
  <si>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</si>
  <si>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</si>
  <si>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</si>
  <si>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</si>
  <si>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</si>
  <si>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</si>
  <si>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</si>
  <si>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</si>
  <si>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</si>
  <si>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</si>
  <si>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</si>
  <si>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</si>
  <si>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</si>
  <si>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</si>
  <si>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</si>
  <si>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</si>
  <si>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</si>
  <si>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</si>
  <si>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</si>
  <si>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</si>
  <si>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</si>
  <si>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</si>
  <si>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</si>
  <si>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</si>
  <si>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</si>
  <si>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</si>
  <si>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</si>
  <si>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</si>
  <si>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</si>
  <si>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</si>
  <si>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</si>
  <si>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</si>
  <si>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</si>
  <si>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</si>
  <si>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</si>
  <si>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</si>
  <si>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</si>
  <si>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</si>
  <si>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</si>
  <si>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</si>
  <si>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</si>
  <si>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</si>
  <si>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</si>
  <si>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</si>
  <si>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</si>
  <si>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</si>
  <si>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</si>
  <si>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</si>
  <si>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</si>
  <si>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</si>
  <si>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</si>
  <si>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</si>
  <si>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</si>
  <si>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</si>
  <si>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</si>
  <si>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</si>
  <si>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</si>
  <si>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</si>
  <si>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</si>
  <si>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</si>
  <si>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</si>
  <si>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</si>
  <si>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</si>
  <si>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</si>
  <si>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</si>
  <si>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</si>
  <si>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</si>
  <si>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</si>
  <si>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</si>
  <si>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</si>
  <si>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</si>
  <si>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</si>
  <si>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</si>
  <si>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</si>
  <si>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</si>
  <si>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</si>
  <si>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</si>
  <si>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</si>
  <si>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</si>
  <si>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</si>
  <si>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</si>
  <si>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</si>
  <si>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</si>
  <si>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</si>
  <si>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</si>
  <si>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</si>
  <si>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</si>
  <si>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</si>
  <si>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</si>
  <si>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</si>
  <si>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</si>
  <si>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</si>
  <si>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</si>
  <si>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</si>
  <si>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</si>
  <si>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</si>
  <si>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</si>
  <si>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</si>
  <si>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</si>
  <si>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</si>
  <si>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</si>
  <si>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</si>
  <si>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</si>
  <si>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</si>
  <si>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</si>
  <si>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</si>
  <si>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</si>
  <si>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</si>
  <si>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</si>
  <si>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</si>
  <si>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</si>
  <si>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</si>
  <si>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</si>
  <si>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</si>
  <si>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</si>
  <si>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</si>
  <si>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</si>
  <si>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</si>
  <si>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</si>
  <si>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</si>
  <si>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</si>
  <si>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</si>
  <si>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</si>
  <si>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</si>
  <si>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</si>
  <si>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</si>
  <si>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</si>
  <si>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</si>
  <si>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</si>
  <si>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</si>
  <si>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</si>
  <si>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</si>
  <si>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</si>
  <si>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</si>
  <si>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</si>
  <si>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</si>
  <si>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</si>
  <si>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</si>
  <si>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</si>
  <si>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</si>
  <si>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</si>
  <si>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</si>
  <si>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</si>
  <si>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</si>
  <si>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</si>
  <si>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</si>
  <si>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</si>
  <si>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</si>
  <si>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</si>
  <si>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</si>
  <si>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</si>
  <si>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</si>
  <si>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</si>
  <si>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</si>
  <si>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</si>
  <si>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</si>
  <si>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</si>
  <si>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</si>
  <si>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</si>
  <si>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</si>
  <si>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</si>
  <si>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</si>
  <si>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</si>
  <si>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</si>
  <si>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</si>
  <si>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</si>
  <si>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</si>
  <si>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</si>
  <si>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</si>
  <si>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</si>
  <si>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</si>
  <si>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</si>
  <si>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</si>
  <si>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</si>
  <si>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</si>
  <si>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</si>
  <si>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</si>
  <si>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</si>
  <si>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Table 9 (Capital), N39</t>
  </si>
  <si>
    <t>Table 9 (Capital), N10</t>
  </si>
  <si>
    <t>Table 9 (Capital), N2</t>
  </si>
  <si>
    <t>Table 9 (Capital), N3</t>
  </si>
  <si>
    <t>Table 9 (Capital), N5</t>
  </si>
  <si>
    <t>Table 9 (Capital), N6</t>
  </si>
  <si>
    <t>Table 9 (Capital), N5, N8</t>
  </si>
  <si>
    <t>JSC "BasisBank"</t>
  </si>
  <si>
    <t>Zhang Jun</t>
  </si>
  <si>
    <t>David Tsaava</t>
  </si>
  <si>
    <t>www.basisbank.ge</t>
  </si>
  <si>
    <t>Of which General Reserve</t>
  </si>
  <si>
    <t>Zaiqi Mi</t>
  </si>
  <si>
    <t>Zhou Ning</t>
  </si>
  <si>
    <t>Zaza Robakidze</t>
  </si>
  <si>
    <t>Mia Mi</t>
  </si>
  <si>
    <t>Lia Aslanikashvili</t>
  </si>
  <si>
    <t>David Kakabadze</t>
  </si>
  <si>
    <t>Levan Gardaphkhadze</t>
  </si>
  <si>
    <t>Li Hui</t>
  </si>
  <si>
    <t>Xinjiang HuaLing Industry &amp; Trade (Group) Co LTD</t>
  </si>
  <si>
    <t xml:space="preserve">Zaiqi Mi </t>
  </si>
  <si>
    <t>Enhua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</si>
</sst>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000%"/>
    <numFmt numFmtId="195" formatCode="0.000%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7" xfId="20964" applyFont="1" applyFill="1" applyBorder="1" applyAlignment="1">
      <alignment vertical="center"/>
    </xf>
    <xf numFmtId="0" fontId="45" fillId="76" borderId="108" xfId="20964" applyFont="1" applyFill="1" applyBorder="1" applyAlignment="1">
      <alignment vertical="center"/>
    </xf>
    <xf numFmtId="0" fontId="45" fillId="76" borderId="105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horizontal="left" vertical="center" wrapText="1"/>
    </xf>
    <xf numFmtId="164" fontId="107" fillId="0" borderId="106" xfId="7" applyNumberFormat="1" applyFont="1" applyFill="1" applyBorder="1" applyAlignment="1" applyProtection="1">
      <alignment horizontal="right" vertical="center"/>
      <protection locked="0"/>
    </xf>
    <xf numFmtId="0" fontId="106" fillId="77" borderId="106" xfId="20964" applyFont="1" applyFill="1" applyBorder="1" applyAlignment="1">
      <alignment horizontal="center" vertical="center"/>
    </xf>
    <xf numFmtId="0" fontId="106" fillId="77" borderId="108" xfId="20964" applyFont="1" applyFill="1" applyBorder="1" applyAlignment="1">
      <alignment vertical="top" wrapText="1"/>
    </xf>
    <xf numFmtId="164" fontId="45" fillId="76" borderId="105" xfId="7" applyNumberFormat="1" applyFont="1" applyFill="1" applyBorder="1" applyAlignment="1">
      <alignment horizontal="right" vertical="center"/>
    </xf>
    <xf numFmtId="0" fontId="108" fillId="70" borderId="104" xfId="20964" applyFont="1" applyFill="1" applyBorder="1" applyAlignment="1">
      <alignment horizontal="center" vertical="center"/>
    </xf>
    <xf numFmtId="0" fontId="107" fillId="70" borderId="108" xfId="20964" applyFont="1" applyFill="1" applyBorder="1" applyAlignment="1">
      <alignment vertical="center" wrapText="1"/>
    </xf>
    <xf numFmtId="0" fontId="107" fillId="70" borderId="105" xfId="20964" applyFont="1" applyFill="1" applyBorder="1" applyAlignment="1">
      <alignment horizontal="left" vertical="center"/>
    </xf>
    <xf numFmtId="0" fontId="108" fillId="3" borderId="104" xfId="20964" applyFont="1" applyFill="1" applyBorder="1" applyAlignment="1">
      <alignment horizontal="center" vertical="center"/>
    </xf>
    <xf numFmtId="0" fontId="107" fillId="3" borderId="105" xfId="20964" applyFont="1" applyFill="1" applyBorder="1" applyAlignment="1">
      <alignment horizontal="left" vertical="center"/>
    </xf>
    <xf numFmtId="0" fontId="108" fillId="0" borderId="104" xfId="20964" applyFont="1" applyFill="1" applyBorder="1" applyAlignment="1">
      <alignment horizontal="center" vertical="center"/>
    </xf>
    <xf numFmtId="0" fontId="107" fillId="0" borderId="105" xfId="20964" applyFont="1" applyFill="1" applyBorder="1" applyAlignment="1">
      <alignment horizontal="left" vertical="center"/>
    </xf>
    <xf numFmtId="0" fontId="109" fillId="77" borderId="106" xfId="20964" applyFont="1" applyFill="1" applyBorder="1" applyAlignment="1">
      <alignment horizontal="center" vertical="center"/>
    </xf>
    <xf numFmtId="0" fontId="106" fillId="77" borderId="108" xfId="20964" applyFont="1" applyFill="1" applyBorder="1" applyAlignment="1">
      <alignment vertical="center"/>
    </xf>
    <xf numFmtId="164" fontId="107" fillId="77" borderId="106" xfId="7" applyNumberFormat="1" applyFont="1" applyFill="1" applyBorder="1" applyAlignment="1" applyProtection="1">
      <alignment horizontal="right" vertical="center"/>
      <protection locked="0"/>
    </xf>
    <xf numFmtId="0" fontId="106" fillId="76" borderId="107" xfId="20964" applyFont="1" applyFill="1" applyBorder="1" applyAlignment="1">
      <alignment vertical="center"/>
    </xf>
    <xf numFmtId="0" fontId="106" fillId="76" borderId="108" xfId="20964" applyFont="1" applyFill="1" applyBorder="1" applyAlignment="1">
      <alignment vertical="center"/>
    </xf>
    <xf numFmtId="164" fontId="106" fillId="76" borderId="105" xfId="7" applyNumberFormat="1" applyFont="1" applyFill="1" applyBorder="1" applyAlignment="1">
      <alignment horizontal="right" vertical="center"/>
    </xf>
    <xf numFmtId="0" fontId="111" fillId="3" borderId="104" xfId="20964" applyFont="1" applyFill="1" applyBorder="1" applyAlignment="1">
      <alignment horizontal="center" vertical="center"/>
    </xf>
    <xf numFmtId="0" fontId="112" fillId="77" borderId="106" xfId="20964" applyFont="1" applyFill="1" applyBorder="1" applyAlignment="1">
      <alignment horizontal="center" vertical="center"/>
    </xf>
    <xf numFmtId="0" fontId="45" fillId="77" borderId="108" xfId="20964" applyFont="1" applyFill="1" applyBorder="1" applyAlignment="1">
      <alignment vertical="center"/>
    </xf>
    <xf numFmtId="0" fontId="111" fillId="70" borderId="104" xfId="20964" applyFont="1" applyFill="1" applyBorder="1" applyAlignment="1">
      <alignment horizontal="center" vertical="center"/>
    </xf>
    <xf numFmtId="164" fontId="107" fillId="3" borderId="106" xfId="7" applyNumberFormat="1" applyFont="1" applyFill="1" applyBorder="1" applyAlignment="1" applyProtection="1">
      <alignment horizontal="right" vertical="center"/>
      <protection locked="0"/>
    </xf>
    <xf numFmtId="0" fontId="112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8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left" vertical="center" wrapText="1"/>
    </xf>
    <xf numFmtId="10" fontId="97" fillId="0" borderId="106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1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3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79" fontId="97" fillId="0" borderId="19" xfId="0" applyNumberFormat="1" applyFont="1" applyFill="1" applyBorder="1" applyAlignment="1">
      <alignment horizontal="left" vertical="center" wrapText="1" inden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Alignment="1">
      <alignment horizontal="left" vertical="center"/>
    </xf>
    <xf numFmtId="193" fontId="85" fillId="0" borderId="0" xfId="0" applyNumberFormat="1" applyFont="1"/>
    <xf numFmtId="0" fontId="88" fillId="0" borderId="11" xfId="0" applyFont="1" applyBorder="1" applyAlignment="1">
      <alignment horizontal="right" wrapText="1" indent="1"/>
    </xf>
    <xf numFmtId="9" fontId="89" fillId="0" borderId="0" xfId="0" applyNumberFormat="1" applyFont="1"/>
    <xf numFmtId="193" fontId="3" fillId="0" borderId="0" xfId="0" applyNumberFormat="1" applyFont="1"/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93" fontId="95" fillId="3" borderId="106" xfId="5" applyNumberFormat="1" applyFont="1" applyFill="1" applyBorder="1" applyProtection="1">
      <protection locked="0"/>
    </xf>
    <xf numFmtId="9" fontId="107" fillId="0" borderId="106" xfId="20962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/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64" fontId="84" fillId="0" borderId="87" xfId="7" applyNumberFormat="1" applyFont="1" applyFill="1" applyBorder="1" applyAlignment="1">
      <alignment horizontal="center" vertical="center"/>
    </xf>
    <xf numFmtId="164" fontId="84" fillId="0" borderId="88" xfId="7" applyNumberFormat="1" applyFont="1" applyFill="1" applyBorder="1" applyAlignment="1">
      <alignment horizontal="center" vertical="center"/>
    </xf>
    <xf numFmtId="164" fontId="88" fillId="0" borderId="87" xfId="7" applyNumberFormat="1" applyFont="1" applyFill="1" applyBorder="1" applyAlignment="1">
      <alignment horizontal="center" vertical="center"/>
    </xf>
    <xf numFmtId="0" fontId="84" fillId="0" borderId="106" xfId="0" applyFont="1" applyBorder="1" applyAlignment="1">
      <alignment horizontal="center" vertical="center" wrapText="1"/>
    </xf>
    <xf numFmtId="0" fontId="2" fillId="3" borderId="106" xfId="11" applyFont="1" applyFill="1" applyBorder="1" applyAlignment="1">
      <alignment horizontal="left" vertical="center" wrapText="1"/>
    </xf>
    <xf numFmtId="193" fontId="84" fillId="0" borderId="106" xfId="0" applyNumberFormat="1" applyFont="1" applyBorder="1" applyAlignment="1"/>
    <xf numFmtId="167" fontId="84" fillId="0" borderId="88" xfId="0" applyNumberFormat="1" applyFont="1" applyBorder="1" applyAlignment="1"/>
    <xf numFmtId="167" fontId="84" fillId="36" borderId="26" xfId="0" applyNumberFormat="1" applyFont="1" applyFill="1" applyBorder="1"/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79" fontId="104" fillId="0" borderId="19" xfId="0" applyNumberFormat="1" applyFont="1" applyBorder="1" applyAlignment="1">
      <alignment horizontal="center" vertical="center" wrapText="1"/>
    </xf>
    <xf numFmtId="179" fontId="104" fillId="0" borderId="20" xfId="0" applyNumberFormat="1" applyFont="1" applyBorder="1" applyAlignment="1">
      <alignment horizontal="center" vertical="center" wrapText="1"/>
    </xf>
    <xf numFmtId="164" fontId="85" fillId="0" borderId="0" xfId="7" applyNumberFormat="1" applyFont="1"/>
    <xf numFmtId="164" fontId="85" fillId="0" borderId="0" xfId="0" applyNumberFormat="1" applyFont="1"/>
    <xf numFmtId="164" fontId="84" fillId="0" borderId="0" xfId="7" applyNumberFormat="1" applyFont="1" applyAlignment="1">
      <alignment horizontal="left" indent="1"/>
    </xf>
    <xf numFmtId="164" fontId="84" fillId="0" borderId="0" xfId="0" applyNumberFormat="1" applyFont="1"/>
    <xf numFmtId="195" fontId="85" fillId="0" borderId="0" xfId="20962" applyNumberFormat="1" applyFont="1"/>
    <xf numFmtId="194" fontId="85" fillId="0" borderId="0" xfId="20962" applyNumberFormat="1" applyFont="1"/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7" xfId="0" applyNumberFormat="1" applyFont="1" applyBorder="1" applyAlignment="1">
      <alignment horizontal="center" vertical="center"/>
    </xf>
    <xf numFmtId="9" fontId="3" fillId="0" borderId="105" xfId="0" applyNumberFormat="1" applyFont="1" applyBorder="1" applyAlignment="1">
      <alignment horizontal="center" vertical="center"/>
    </xf>
    <xf numFmtId="0" fontId="99" fillId="3" borderId="9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10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0" fontId="84" fillId="0" borderId="3" xfId="20962" applyNumberFormat="1" applyFont="1" applyFill="1" applyBorder="1" applyAlignment="1" applyProtection="1">
      <alignment vertical="center" wrapText="1"/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="60" zoomScaleNormal="100" workbookViewId="0">
      <selection activeCell="D19" sqref="D1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5"/>
      <c r="B1" s="223" t="s">
        <v>346</v>
      </c>
      <c r="C1" s="175"/>
    </row>
    <row r="2" spans="1:3">
      <c r="A2" s="224">
        <v>1</v>
      </c>
      <c r="B2" s="378" t="s">
        <v>347</v>
      </c>
      <c r="C2" s="85" t="s">
        <v>489</v>
      </c>
    </row>
    <row r="3" spans="1:3">
      <c r="A3" s="224">
        <v>2</v>
      </c>
      <c r="B3" s="379" t="s">
        <v>343</v>
      </c>
      <c r="C3" s="85" t="s">
        <v>490</v>
      </c>
    </row>
    <row r="4" spans="1:3">
      <c r="A4" s="224">
        <v>3</v>
      </c>
      <c r="B4" s="380" t="s">
        <v>348</v>
      </c>
      <c r="C4" s="85" t="s">
        <v>491</v>
      </c>
    </row>
    <row r="5" spans="1:3">
      <c r="A5" s="225">
        <v>4</v>
      </c>
      <c r="B5" s="381" t="s">
        <v>344</v>
      </c>
      <c r="C5" s="85" t="s">
        <v>492</v>
      </c>
    </row>
    <row r="6" spans="1:3" s="226" customFormat="1" ht="45.75" customHeight="1">
      <c r="A6" s="531" t="s">
        <v>423</v>
      </c>
      <c r="B6" s="532"/>
      <c r="C6" s="532"/>
    </row>
    <row r="7" spans="1:3" ht="15">
      <c r="A7" s="227" t="s">
        <v>29</v>
      </c>
      <c r="B7" s="223" t="s">
        <v>345</v>
      </c>
    </row>
    <row r="8" spans="1:3">
      <c r="A8" s="175">
        <v>1</v>
      </c>
      <c r="B8" s="272" t="s">
        <v>20</v>
      </c>
    </row>
    <row r="9" spans="1:3">
      <c r="A9" s="175">
        <v>2</v>
      </c>
      <c r="B9" s="273" t="s">
        <v>21</v>
      </c>
    </row>
    <row r="10" spans="1:3">
      <c r="A10" s="175">
        <v>3</v>
      </c>
      <c r="B10" s="273" t="s">
        <v>22</v>
      </c>
    </row>
    <row r="11" spans="1:3">
      <c r="A11" s="175">
        <v>4</v>
      </c>
      <c r="B11" s="273" t="s">
        <v>23</v>
      </c>
      <c r="C11" s="90"/>
    </row>
    <row r="12" spans="1:3">
      <c r="A12" s="175">
        <v>5</v>
      </c>
      <c r="B12" s="273" t="s">
        <v>24</v>
      </c>
    </row>
    <row r="13" spans="1:3">
      <c r="A13" s="175">
        <v>6</v>
      </c>
      <c r="B13" s="274" t="s">
        <v>355</v>
      </c>
    </row>
    <row r="14" spans="1:3">
      <c r="A14" s="175">
        <v>7</v>
      </c>
      <c r="B14" s="273" t="s">
        <v>349</v>
      </c>
    </row>
    <row r="15" spans="1:3">
      <c r="A15" s="175">
        <v>8</v>
      </c>
      <c r="B15" s="273" t="s">
        <v>350</v>
      </c>
    </row>
    <row r="16" spans="1:3">
      <c r="A16" s="175">
        <v>9</v>
      </c>
      <c r="B16" s="273" t="s">
        <v>25</v>
      </c>
    </row>
    <row r="17" spans="1:2">
      <c r="A17" s="377" t="s">
        <v>422</v>
      </c>
      <c r="B17" s="376" t="s">
        <v>408</v>
      </c>
    </row>
    <row r="18" spans="1:2">
      <c r="A18" s="175">
        <v>10</v>
      </c>
      <c r="B18" s="273" t="s">
        <v>26</v>
      </c>
    </row>
    <row r="19" spans="1:2">
      <c r="A19" s="175">
        <v>11</v>
      </c>
      <c r="B19" s="274" t="s">
        <v>351</v>
      </c>
    </row>
    <row r="20" spans="1:2">
      <c r="A20" s="175">
        <v>12</v>
      </c>
      <c r="B20" s="274" t="s">
        <v>27</v>
      </c>
    </row>
    <row r="21" spans="1:2">
      <c r="A21" s="439">
        <v>13</v>
      </c>
      <c r="B21" s="440" t="s">
        <v>352</v>
      </c>
    </row>
    <row r="22" spans="1:2">
      <c r="A22" s="439">
        <v>14</v>
      </c>
      <c r="B22" s="441" t="s">
        <v>379</v>
      </c>
    </row>
    <row r="23" spans="1:2">
      <c r="A23" s="442">
        <v>15</v>
      </c>
      <c r="B23" s="443" t="s">
        <v>28</v>
      </c>
    </row>
    <row r="24" spans="1:2">
      <c r="A24" s="442">
        <v>15.1</v>
      </c>
      <c r="B24" s="444" t="s">
        <v>436</v>
      </c>
    </row>
    <row r="25" spans="1:2">
      <c r="A25" s="93"/>
      <c r="B25" s="17"/>
    </row>
    <row r="26" spans="1:2">
      <c r="A26" s="93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BreakPreview" zoomScale="6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9.5703125" style="9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80" customFormat="1" ht="15.75" customHeight="1">
      <c r="A2" s="80" t="s">
        <v>31</v>
      </c>
      <c r="B2" s="482">
        <v>43555</v>
      </c>
    </row>
    <row r="3" spans="1:3" s="80" customFormat="1" ht="15.75" customHeight="1"/>
    <row r="4" spans="1:3" ht="13.5" thickBot="1">
      <c r="A4" s="93" t="s">
        <v>248</v>
      </c>
      <c r="B4" s="156" t="s">
        <v>247</v>
      </c>
    </row>
    <row r="5" spans="1:3">
      <c r="A5" s="94" t="s">
        <v>6</v>
      </c>
      <c r="B5" s="95"/>
      <c r="C5" s="96" t="s">
        <v>73</v>
      </c>
    </row>
    <row r="6" spans="1:3">
      <c r="A6" s="97">
        <v>1</v>
      </c>
      <c r="B6" s="98" t="s">
        <v>246</v>
      </c>
      <c r="C6" s="99">
        <v>221182328.19999999</v>
      </c>
    </row>
    <row r="7" spans="1:3">
      <c r="A7" s="97">
        <v>2</v>
      </c>
      <c r="B7" s="100" t="s">
        <v>245</v>
      </c>
      <c r="C7" s="101">
        <v>16137647</v>
      </c>
    </row>
    <row r="8" spans="1:3">
      <c r="A8" s="97">
        <v>3</v>
      </c>
      <c r="B8" s="102" t="s">
        <v>244</v>
      </c>
      <c r="C8" s="101">
        <v>75783642.799999997</v>
      </c>
    </row>
    <row r="9" spans="1:3">
      <c r="A9" s="97">
        <v>4</v>
      </c>
      <c r="B9" s="102" t="s">
        <v>243</v>
      </c>
      <c r="C9" s="101">
        <v>0</v>
      </c>
    </row>
    <row r="10" spans="1:3">
      <c r="A10" s="97">
        <v>5</v>
      </c>
      <c r="B10" s="102" t="s">
        <v>242</v>
      </c>
      <c r="C10" s="101">
        <v>91781950.780000001</v>
      </c>
    </row>
    <row r="11" spans="1:3">
      <c r="A11" s="97">
        <v>6</v>
      </c>
      <c r="B11" s="103" t="s">
        <v>241</v>
      </c>
      <c r="C11" s="101">
        <v>37479087.619999997</v>
      </c>
    </row>
    <row r="12" spans="1:3" s="67" customFormat="1">
      <c r="A12" s="97">
        <v>7</v>
      </c>
      <c r="B12" s="98" t="s">
        <v>240</v>
      </c>
      <c r="C12" s="104">
        <v>11257763.029999999</v>
      </c>
    </row>
    <row r="13" spans="1:3" s="67" customFormat="1">
      <c r="A13" s="97">
        <v>8</v>
      </c>
      <c r="B13" s="105" t="s">
        <v>239</v>
      </c>
      <c r="C13" s="106">
        <v>9653235.25</v>
      </c>
    </row>
    <row r="14" spans="1:3" s="67" customFormat="1" ht="25.5">
      <c r="A14" s="97">
        <v>9</v>
      </c>
      <c r="B14" s="107" t="s">
        <v>238</v>
      </c>
      <c r="C14" s="106">
        <v>0</v>
      </c>
    </row>
    <row r="15" spans="1:3" s="67" customFormat="1">
      <c r="A15" s="97">
        <v>10</v>
      </c>
      <c r="B15" s="108" t="s">
        <v>237</v>
      </c>
      <c r="C15" s="106">
        <v>1604527.78</v>
      </c>
    </row>
    <row r="16" spans="1:3" s="67" customFormat="1">
      <c r="A16" s="97">
        <v>11</v>
      </c>
      <c r="B16" s="109" t="s">
        <v>236</v>
      </c>
      <c r="C16" s="106">
        <v>0</v>
      </c>
    </row>
    <row r="17" spans="1:3" s="67" customFormat="1">
      <c r="A17" s="97">
        <v>12</v>
      </c>
      <c r="B17" s="108" t="s">
        <v>235</v>
      </c>
      <c r="C17" s="106">
        <v>0</v>
      </c>
    </row>
    <row r="18" spans="1:3" s="67" customFormat="1">
      <c r="A18" s="97">
        <v>13</v>
      </c>
      <c r="B18" s="108" t="s">
        <v>234</v>
      </c>
      <c r="C18" s="106">
        <v>0</v>
      </c>
    </row>
    <row r="19" spans="1:3" s="67" customFormat="1">
      <c r="A19" s="97">
        <v>14</v>
      </c>
      <c r="B19" s="108" t="s">
        <v>233</v>
      </c>
      <c r="C19" s="106">
        <v>0</v>
      </c>
    </row>
    <row r="20" spans="1:3" s="67" customFormat="1">
      <c r="A20" s="97">
        <v>15</v>
      </c>
      <c r="B20" s="108" t="s">
        <v>232</v>
      </c>
      <c r="C20" s="106">
        <v>0</v>
      </c>
    </row>
    <row r="21" spans="1:3" s="67" customFormat="1" ht="25.5">
      <c r="A21" s="97">
        <v>16</v>
      </c>
      <c r="B21" s="107" t="s">
        <v>231</v>
      </c>
      <c r="C21" s="106">
        <v>0</v>
      </c>
    </row>
    <row r="22" spans="1:3" s="67" customFormat="1">
      <c r="A22" s="97">
        <v>17</v>
      </c>
      <c r="B22" s="110" t="s">
        <v>230</v>
      </c>
      <c r="C22" s="106">
        <v>0</v>
      </c>
    </row>
    <row r="23" spans="1:3" s="67" customFormat="1">
      <c r="A23" s="97">
        <v>18</v>
      </c>
      <c r="B23" s="107" t="s">
        <v>229</v>
      </c>
      <c r="C23" s="106">
        <v>0</v>
      </c>
    </row>
    <row r="24" spans="1:3" s="67" customFormat="1" ht="25.5">
      <c r="A24" s="97">
        <v>19</v>
      </c>
      <c r="B24" s="107" t="s">
        <v>206</v>
      </c>
      <c r="C24" s="106">
        <v>0</v>
      </c>
    </row>
    <row r="25" spans="1:3" s="67" customFormat="1">
      <c r="A25" s="97">
        <v>20</v>
      </c>
      <c r="B25" s="111" t="s">
        <v>228</v>
      </c>
      <c r="C25" s="106">
        <v>0</v>
      </c>
    </row>
    <row r="26" spans="1:3" s="67" customFormat="1">
      <c r="A26" s="97">
        <v>21</v>
      </c>
      <c r="B26" s="111" t="s">
        <v>227</v>
      </c>
      <c r="C26" s="106">
        <v>0</v>
      </c>
    </row>
    <row r="27" spans="1:3" s="67" customFormat="1">
      <c r="A27" s="97">
        <v>22</v>
      </c>
      <c r="B27" s="111" t="s">
        <v>226</v>
      </c>
      <c r="C27" s="106">
        <v>0</v>
      </c>
    </row>
    <row r="28" spans="1:3" s="67" customFormat="1">
      <c r="A28" s="97">
        <v>23</v>
      </c>
      <c r="B28" s="112" t="s">
        <v>225</v>
      </c>
      <c r="C28" s="104">
        <v>209924565.16999999</v>
      </c>
    </row>
    <row r="29" spans="1:3" s="67" customFormat="1">
      <c r="A29" s="113"/>
      <c r="B29" s="114"/>
      <c r="C29" s="106"/>
    </row>
    <row r="30" spans="1:3" s="67" customFormat="1">
      <c r="A30" s="113">
        <v>24</v>
      </c>
      <c r="B30" s="112" t="s">
        <v>224</v>
      </c>
      <c r="C30" s="104">
        <v>0</v>
      </c>
    </row>
    <row r="31" spans="1:3" s="67" customFormat="1">
      <c r="A31" s="113">
        <v>25</v>
      </c>
      <c r="B31" s="102" t="s">
        <v>223</v>
      </c>
      <c r="C31" s="115">
        <v>0</v>
      </c>
    </row>
    <row r="32" spans="1:3" s="67" customFormat="1">
      <c r="A32" s="113">
        <v>26</v>
      </c>
      <c r="B32" s="116" t="s">
        <v>304</v>
      </c>
      <c r="C32" s="106"/>
    </row>
    <row r="33" spans="1:3" s="67" customFormat="1">
      <c r="A33" s="113">
        <v>27</v>
      </c>
      <c r="B33" s="116" t="s">
        <v>222</v>
      </c>
      <c r="C33" s="106"/>
    </row>
    <row r="34" spans="1:3" s="67" customFormat="1">
      <c r="A34" s="113">
        <v>28</v>
      </c>
      <c r="B34" s="102" t="s">
        <v>221</v>
      </c>
      <c r="C34" s="106"/>
    </row>
    <row r="35" spans="1:3" s="67" customFormat="1">
      <c r="A35" s="113">
        <v>29</v>
      </c>
      <c r="B35" s="112" t="s">
        <v>220</v>
      </c>
      <c r="C35" s="104">
        <v>0</v>
      </c>
    </row>
    <row r="36" spans="1:3" s="67" customFormat="1">
      <c r="A36" s="113">
        <v>30</v>
      </c>
      <c r="B36" s="107" t="s">
        <v>219</v>
      </c>
      <c r="C36" s="106"/>
    </row>
    <row r="37" spans="1:3" s="67" customFormat="1">
      <c r="A37" s="113">
        <v>31</v>
      </c>
      <c r="B37" s="108" t="s">
        <v>218</v>
      </c>
      <c r="C37" s="106"/>
    </row>
    <row r="38" spans="1:3" s="67" customFormat="1" ht="25.5">
      <c r="A38" s="113">
        <v>32</v>
      </c>
      <c r="B38" s="107" t="s">
        <v>217</v>
      </c>
      <c r="C38" s="106"/>
    </row>
    <row r="39" spans="1:3" s="67" customFormat="1" ht="25.5">
      <c r="A39" s="113">
        <v>33</v>
      </c>
      <c r="B39" s="107" t="s">
        <v>206</v>
      </c>
      <c r="C39" s="106"/>
    </row>
    <row r="40" spans="1:3" s="67" customFormat="1">
      <c r="A40" s="113">
        <v>34</v>
      </c>
      <c r="B40" s="111" t="s">
        <v>216</v>
      </c>
      <c r="C40" s="106"/>
    </row>
    <row r="41" spans="1:3" s="67" customFormat="1">
      <c r="A41" s="113">
        <v>35</v>
      </c>
      <c r="B41" s="112" t="s">
        <v>215</v>
      </c>
      <c r="C41" s="104">
        <v>0</v>
      </c>
    </row>
    <row r="42" spans="1:3" s="67" customFormat="1">
      <c r="A42" s="113"/>
      <c r="B42" s="114"/>
      <c r="C42" s="106"/>
    </row>
    <row r="43" spans="1:3" s="67" customFormat="1">
      <c r="A43" s="113">
        <v>36</v>
      </c>
      <c r="B43" s="117" t="s">
        <v>214</v>
      </c>
      <c r="C43" s="104">
        <v>14380480.190712057</v>
      </c>
    </row>
    <row r="44" spans="1:3" s="67" customFormat="1">
      <c r="A44" s="113">
        <v>37</v>
      </c>
      <c r="B44" s="102" t="s">
        <v>213</v>
      </c>
      <c r="C44" s="106">
        <v>0</v>
      </c>
    </row>
    <row r="45" spans="1:3" s="67" customFormat="1">
      <c r="A45" s="113">
        <v>38</v>
      </c>
      <c r="B45" s="102" t="s">
        <v>212</v>
      </c>
      <c r="C45" s="106">
        <v>0</v>
      </c>
    </row>
    <row r="46" spans="1:3" s="67" customFormat="1">
      <c r="A46" s="113">
        <v>39</v>
      </c>
      <c r="B46" s="102" t="s">
        <v>211</v>
      </c>
      <c r="C46" s="106">
        <v>14380480.190712057</v>
      </c>
    </row>
    <row r="47" spans="1:3" s="67" customFormat="1">
      <c r="A47" s="113">
        <v>40</v>
      </c>
      <c r="B47" s="117" t="s">
        <v>210</v>
      </c>
      <c r="C47" s="104">
        <v>0</v>
      </c>
    </row>
    <row r="48" spans="1:3" s="67" customFormat="1">
      <c r="A48" s="113">
        <v>41</v>
      </c>
      <c r="B48" s="107" t="s">
        <v>209</v>
      </c>
      <c r="C48" s="106"/>
    </row>
    <row r="49" spans="1:3" s="67" customFormat="1">
      <c r="A49" s="113">
        <v>42</v>
      </c>
      <c r="B49" s="108" t="s">
        <v>208</v>
      </c>
      <c r="C49" s="106"/>
    </row>
    <row r="50" spans="1:3" s="67" customFormat="1">
      <c r="A50" s="113">
        <v>43</v>
      </c>
      <c r="B50" s="107" t="s">
        <v>207</v>
      </c>
      <c r="C50" s="106"/>
    </row>
    <row r="51" spans="1:3" s="67" customFormat="1" ht="25.5">
      <c r="A51" s="113">
        <v>44</v>
      </c>
      <c r="B51" s="107" t="s">
        <v>206</v>
      </c>
      <c r="C51" s="106"/>
    </row>
    <row r="52" spans="1:3" s="67" customFormat="1" ht="13.5" thickBot="1">
      <c r="A52" s="118">
        <v>45</v>
      </c>
      <c r="B52" s="119" t="s">
        <v>205</v>
      </c>
      <c r="C52" s="120">
        <v>14380480.190712057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2"/>
  <sheetViews>
    <sheetView view="pageBreakPreview" zoomScale="60" zoomScaleNormal="100" workbookViewId="0">
      <selection activeCell="B1" sqref="B1"/>
    </sheetView>
  </sheetViews>
  <sheetFormatPr defaultColWidth="9.140625" defaultRowHeight="12.75"/>
  <cols>
    <col min="1" max="1" width="9.42578125" style="287" bestFit="1" customWidth="1"/>
    <col min="2" max="2" width="59" style="287" customWidth="1"/>
    <col min="3" max="3" width="16.7109375" style="287" bestFit="1" customWidth="1"/>
    <col min="4" max="4" width="13.28515625" style="287" bestFit="1" customWidth="1"/>
    <col min="5" max="6" width="9.140625" style="287"/>
    <col min="7" max="8" width="9.7109375" style="287" bestFit="1" customWidth="1"/>
    <col min="9" max="16384" width="9.140625" style="287"/>
  </cols>
  <sheetData>
    <row r="1" spans="1:8" ht="15">
      <c r="A1" s="352" t="s">
        <v>30</v>
      </c>
      <c r="B1" s="353" t="str">
        <f>'Info '!C2</f>
        <v>JSC "BasisBank"</v>
      </c>
    </row>
    <row r="2" spans="1:8" s="255" customFormat="1" ht="15.75" customHeight="1">
      <c r="A2" s="255" t="s">
        <v>31</v>
      </c>
      <c r="B2" s="482">
        <v>43555</v>
      </c>
    </row>
    <row r="3" spans="1:8" s="255" customFormat="1" ht="15.75" customHeight="1"/>
    <row r="4" spans="1:8" ht="13.5" thickBot="1">
      <c r="A4" s="311" t="s">
        <v>407</v>
      </c>
      <c r="B4" s="361" t="s">
        <v>408</v>
      </c>
    </row>
    <row r="5" spans="1:8" s="362" customFormat="1" ht="12.75" customHeight="1">
      <c r="A5" s="437"/>
      <c r="B5" s="438" t="s">
        <v>411</v>
      </c>
      <c r="C5" s="354" t="s">
        <v>409</v>
      </c>
      <c r="D5" s="355" t="s">
        <v>410</v>
      </c>
    </row>
    <row r="6" spans="1:8" s="363" customFormat="1">
      <c r="A6" s="356">
        <v>1</v>
      </c>
      <c r="B6" s="429" t="s">
        <v>412</v>
      </c>
      <c r="C6" s="429"/>
      <c r="D6" s="357"/>
    </row>
    <row r="7" spans="1:8" s="363" customFormat="1">
      <c r="A7" s="358" t="s">
        <v>398</v>
      </c>
      <c r="B7" s="430" t="s">
        <v>413</v>
      </c>
      <c r="C7" s="421">
        <v>4.4999999999999998E-2</v>
      </c>
      <c r="D7" s="422">
        <f>C7*'5. RWA '!$C$13</f>
        <v>55936025.659801774</v>
      </c>
      <c r="G7" s="465"/>
      <c r="H7" s="465"/>
    </row>
    <row r="8" spans="1:8" s="363" customFormat="1">
      <c r="A8" s="358" t="s">
        <v>399</v>
      </c>
      <c r="B8" s="430" t="s">
        <v>414</v>
      </c>
      <c r="C8" s="423">
        <v>0.06</v>
      </c>
      <c r="D8" s="422">
        <f>C8*'5. RWA '!$C$13</f>
        <v>74581367.546402365</v>
      </c>
      <c r="G8" s="465"/>
      <c r="H8" s="465"/>
    </row>
    <row r="9" spans="1:8" s="363" customFormat="1">
      <c r="A9" s="358" t="s">
        <v>400</v>
      </c>
      <c r="B9" s="430" t="s">
        <v>415</v>
      </c>
      <c r="C9" s="423">
        <v>0.08</v>
      </c>
      <c r="D9" s="422">
        <f>C9*'5. RWA '!$C$13</f>
        <v>99441823.395203158</v>
      </c>
      <c r="G9" s="465"/>
      <c r="H9" s="465"/>
    </row>
    <row r="10" spans="1:8" s="363" customFormat="1">
      <c r="A10" s="356" t="s">
        <v>401</v>
      </c>
      <c r="B10" s="429" t="s">
        <v>416</v>
      </c>
      <c r="C10" s="424"/>
      <c r="D10" s="431"/>
      <c r="G10" s="465"/>
      <c r="H10" s="465"/>
    </row>
    <row r="11" spans="1:8" s="364" customFormat="1">
      <c r="A11" s="359" t="s">
        <v>402</v>
      </c>
      <c r="B11" s="420" t="s">
        <v>417</v>
      </c>
      <c r="C11" s="425">
        <v>2.5000000000000001E-2</v>
      </c>
      <c r="D11" s="422">
        <f>C11*'5. RWA '!$C$13</f>
        <v>31075569.811000988</v>
      </c>
      <c r="G11" s="465"/>
      <c r="H11" s="465"/>
    </row>
    <row r="12" spans="1:8" s="364" customFormat="1">
      <c r="A12" s="359" t="s">
        <v>403</v>
      </c>
      <c r="B12" s="420" t="s">
        <v>418</v>
      </c>
      <c r="C12" s="425">
        <v>0</v>
      </c>
      <c r="D12" s="422">
        <f>C12*'5. RWA '!$C$13</f>
        <v>0</v>
      </c>
      <c r="G12" s="465"/>
      <c r="H12" s="465"/>
    </row>
    <row r="13" spans="1:8" s="364" customFormat="1">
      <c r="A13" s="359" t="s">
        <v>404</v>
      </c>
      <c r="B13" s="420" t="s">
        <v>419</v>
      </c>
      <c r="C13" s="425"/>
      <c r="D13" s="422">
        <f>C13*'5. RWA '!$C$13</f>
        <v>0</v>
      </c>
      <c r="G13" s="465"/>
      <c r="H13" s="465"/>
    </row>
    <row r="14" spans="1:8" s="364" customFormat="1">
      <c r="A14" s="356" t="s">
        <v>405</v>
      </c>
      <c r="B14" s="429" t="s">
        <v>481</v>
      </c>
      <c r="C14" s="426"/>
      <c r="D14" s="432"/>
      <c r="G14" s="465"/>
      <c r="H14" s="465"/>
    </row>
    <row r="15" spans="1:8" s="364" customFormat="1">
      <c r="A15" s="359">
        <v>3.1</v>
      </c>
      <c r="B15" s="420" t="s">
        <v>424</v>
      </c>
      <c r="C15" s="425">
        <v>1.9468719119110581E-2</v>
      </c>
      <c r="D15" s="422">
        <f>C15*'5. RWA '!$C$13</f>
        <v>24200061.604667619</v>
      </c>
      <c r="G15" s="465"/>
      <c r="H15" s="465"/>
    </row>
    <row r="16" spans="1:8" s="364" customFormat="1">
      <c r="A16" s="359">
        <v>3.2</v>
      </c>
      <c r="B16" s="420" t="s">
        <v>425</v>
      </c>
      <c r="C16" s="425">
        <v>2.6040264753643249E-2</v>
      </c>
      <c r="D16" s="422">
        <f>C16*'5. RWA '!$C$13</f>
        <v>32368642.609951567</v>
      </c>
      <c r="G16" s="465"/>
      <c r="H16" s="465"/>
    </row>
    <row r="17" spans="1:8" s="363" customFormat="1">
      <c r="A17" s="359">
        <v>3.3</v>
      </c>
      <c r="B17" s="420" t="s">
        <v>426</v>
      </c>
      <c r="C17" s="425">
        <v>6.257393303417555E-2</v>
      </c>
      <c r="D17" s="422">
        <f>C17*'5. RWA '!$C$13</f>
        <v>77780824.974096924</v>
      </c>
      <c r="G17" s="465"/>
      <c r="H17" s="465"/>
    </row>
    <row r="18" spans="1:8" s="362" customFormat="1" ht="12.75" customHeight="1">
      <c r="A18" s="435"/>
      <c r="B18" s="436" t="s">
        <v>480</v>
      </c>
      <c r="C18" s="427" t="s">
        <v>409</v>
      </c>
      <c r="D18" s="433" t="s">
        <v>410</v>
      </c>
      <c r="G18" s="465"/>
      <c r="H18" s="465"/>
    </row>
    <row r="19" spans="1:8" s="363" customFormat="1">
      <c r="A19" s="360">
        <v>4</v>
      </c>
      <c r="B19" s="420" t="s">
        <v>420</v>
      </c>
      <c r="C19" s="425">
        <f>C7+C11+C12+C13+C15</f>
        <v>8.9468719119110585E-2</v>
      </c>
      <c r="D19" s="422">
        <f>C19*'5. RWA '!$C$13</f>
        <v>111211657.07547039</v>
      </c>
      <c r="G19" s="465"/>
      <c r="H19" s="465"/>
    </row>
    <row r="20" spans="1:8" s="363" customFormat="1">
      <c r="A20" s="360">
        <v>5</v>
      </c>
      <c r="B20" s="420" t="s">
        <v>137</v>
      </c>
      <c r="C20" s="425">
        <f>C8+C11+C12+C13+C16</f>
        <v>0.11104026475364324</v>
      </c>
      <c r="D20" s="422">
        <f>C20*'5. RWA '!$C$13</f>
        <v>138025579.96735492</v>
      </c>
      <c r="G20" s="465"/>
      <c r="H20" s="465"/>
    </row>
    <row r="21" spans="1:8" s="363" customFormat="1" ht="13.5" thickBot="1">
      <c r="A21" s="365" t="s">
        <v>406</v>
      </c>
      <c r="B21" s="366" t="s">
        <v>421</v>
      </c>
      <c r="C21" s="428">
        <f>C9+C11+C12+C13+C17</f>
        <v>0.16757393303417556</v>
      </c>
      <c r="D21" s="434">
        <f>C21*'5. RWA '!$C$13</f>
        <v>208298218.18030107</v>
      </c>
      <c r="G21" s="465"/>
      <c r="H21" s="465"/>
    </row>
    <row r="22" spans="1:8">
      <c r="F22" s="31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="6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/>
    </sheetView>
  </sheetViews>
  <sheetFormatPr defaultColWidth="9.140625" defaultRowHeight="14.25"/>
  <cols>
    <col min="1" max="1" width="10.7109375" style="4" customWidth="1"/>
    <col min="2" max="2" width="60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"BasisBank"</v>
      </c>
      <c r="E1" s="4"/>
      <c r="F1" s="4"/>
    </row>
    <row r="2" spans="1:6" s="80" customFormat="1" ht="15.75" customHeight="1">
      <c r="A2" s="2" t="s">
        <v>31</v>
      </c>
      <c r="B2" s="482">
        <v>43555</v>
      </c>
    </row>
    <row r="3" spans="1:6" s="80" customFormat="1" ht="15.75" customHeight="1">
      <c r="A3" s="121"/>
    </row>
    <row r="4" spans="1:6" s="80" customFormat="1" ht="15.75" customHeight="1" thickBot="1">
      <c r="A4" s="80" t="s">
        <v>86</v>
      </c>
      <c r="B4" s="247" t="s">
        <v>288</v>
      </c>
      <c r="D4" s="42" t="s">
        <v>73</v>
      </c>
    </row>
    <row r="5" spans="1:6" ht="25.5">
      <c r="A5" s="122" t="s">
        <v>6</v>
      </c>
      <c r="B5" s="276" t="s">
        <v>342</v>
      </c>
      <c r="C5" s="123" t="s">
        <v>90</v>
      </c>
      <c r="D5" s="124" t="s">
        <v>91</v>
      </c>
    </row>
    <row r="6" spans="1:6">
      <c r="A6" s="86">
        <v>1</v>
      </c>
      <c r="B6" s="125" t="s">
        <v>35</v>
      </c>
      <c r="C6" s="126">
        <v>38502338.835199997</v>
      </c>
      <c r="D6" s="127"/>
      <c r="E6" s="128"/>
      <c r="F6" s="466"/>
    </row>
    <row r="7" spans="1:6">
      <c r="A7" s="86">
        <v>2</v>
      </c>
      <c r="B7" s="129" t="s">
        <v>36</v>
      </c>
      <c r="C7" s="130">
        <v>180027365.18599999</v>
      </c>
      <c r="D7" s="131"/>
      <c r="E7" s="128"/>
      <c r="F7" s="466"/>
    </row>
    <row r="8" spans="1:6">
      <c r="A8" s="86">
        <v>3</v>
      </c>
      <c r="B8" s="129" t="s">
        <v>37</v>
      </c>
      <c r="C8" s="130">
        <v>27666289.970700003</v>
      </c>
      <c r="D8" s="131"/>
      <c r="E8" s="128"/>
      <c r="F8" s="466"/>
    </row>
    <row r="9" spans="1:6">
      <c r="A9" s="86">
        <v>4</v>
      </c>
      <c r="B9" s="129" t="s">
        <v>38</v>
      </c>
      <c r="C9" s="130">
        <v>0</v>
      </c>
      <c r="D9" s="131"/>
      <c r="E9" s="128"/>
      <c r="F9" s="466"/>
    </row>
    <row r="10" spans="1:6">
      <c r="A10" s="86">
        <v>5</v>
      </c>
      <c r="B10" s="129" t="s">
        <v>39</v>
      </c>
      <c r="C10" s="130">
        <v>182859429.44</v>
      </c>
      <c r="D10" s="131"/>
      <c r="E10" s="128"/>
      <c r="F10" s="466"/>
    </row>
    <row r="11" spans="1:6">
      <c r="A11" s="86">
        <v>6.1</v>
      </c>
      <c r="B11" s="248" t="s">
        <v>40</v>
      </c>
      <c r="C11" s="132">
        <v>930356031.2328999</v>
      </c>
      <c r="D11" s="133"/>
      <c r="E11" s="134"/>
      <c r="F11" s="466"/>
    </row>
    <row r="12" spans="1:6">
      <c r="A12" s="86">
        <v>6.2</v>
      </c>
      <c r="B12" s="249" t="s">
        <v>41</v>
      </c>
      <c r="C12" s="132">
        <v>-39686912.725700006</v>
      </c>
      <c r="D12" s="133"/>
      <c r="E12" s="134"/>
      <c r="F12" s="466"/>
    </row>
    <row r="13" spans="1:6">
      <c r="A13" s="86"/>
      <c r="B13" s="467" t="s">
        <v>493</v>
      </c>
      <c r="C13" s="132">
        <v>14768449.271499999</v>
      </c>
      <c r="D13" s="133"/>
      <c r="E13" s="134"/>
      <c r="F13" s="466"/>
    </row>
    <row r="14" spans="1:6">
      <c r="A14" s="86"/>
      <c r="B14" s="467" t="s">
        <v>493</v>
      </c>
      <c r="C14" s="132">
        <v>14380480.190712057</v>
      </c>
      <c r="D14" s="133" t="s">
        <v>482</v>
      </c>
      <c r="E14" s="134"/>
      <c r="F14" s="466"/>
    </row>
    <row r="15" spans="1:6">
      <c r="A15" s="86">
        <v>6</v>
      </c>
      <c r="B15" s="129" t="s">
        <v>42</v>
      </c>
      <c r="C15" s="135">
        <v>890669118.50719988</v>
      </c>
      <c r="D15" s="133"/>
      <c r="E15" s="128"/>
      <c r="F15" s="466"/>
    </row>
    <row r="16" spans="1:6">
      <c r="A16" s="86">
        <v>7</v>
      </c>
      <c r="B16" s="129" t="s">
        <v>43</v>
      </c>
      <c r="C16" s="130">
        <v>7174086.4297000002</v>
      </c>
      <c r="D16" s="131"/>
      <c r="E16" s="128"/>
      <c r="F16" s="466"/>
    </row>
    <row r="17" spans="1:6">
      <c r="A17" s="86">
        <v>8</v>
      </c>
      <c r="B17" s="275" t="s">
        <v>201</v>
      </c>
      <c r="C17" s="130">
        <v>8203543.7599999998</v>
      </c>
      <c r="D17" s="131"/>
      <c r="E17" s="128"/>
      <c r="F17" s="466"/>
    </row>
    <row r="18" spans="1:6">
      <c r="A18" s="86">
        <v>9</v>
      </c>
      <c r="B18" s="129" t="s">
        <v>44</v>
      </c>
      <c r="C18" s="130">
        <v>6362704.2200000007</v>
      </c>
      <c r="D18" s="131"/>
      <c r="E18" s="128"/>
      <c r="F18" s="466"/>
    </row>
    <row r="19" spans="1:6">
      <c r="A19" s="86">
        <v>10</v>
      </c>
      <c r="B19" s="129" t="s">
        <v>45</v>
      </c>
      <c r="C19" s="132">
        <v>31217448.620000001</v>
      </c>
      <c r="D19" s="131"/>
      <c r="E19" s="128"/>
      <c r="F19" s="466"/>
    </row>
    <row r="20" spans="1:6">
      <c r="A20" s="86">
        <v>10.1</v>
      </c>
      <c r="B20" s="136" t="s">
        <v>89</v>
      </c>
      <c r="C20" s="130">
        <v>1604527.78</v>
      </c>
      <c r="D20" s="131" t="s">
        <v>483</v>
      </c>
      <c r="E20" s="128"/>
      <c r="F20" s="466"/>
    </row>
    <row r="21" spans="1:6">
      <c r="A21" s="86">
        <v>11</v>
      </c>
      <c r="B21" s="137" t="s">
        <v>46</v>
      </c>
      <c r="C21" s="138">
        <v>12846960.2728</v>
      </c>
      <c r="D21" s="139"/>
      <c r="E21" s="128"/>
      <c r="F21" s="466"/>
    </row>
    <row r="22" spans="1:6" ht="15">
      <c r="A22" s="86">
        <v>12</v>
      </c>
      <c r="B22" s="140" t="s">
        <v>47</v>
      </c>
      <c r="C22" s="141">
        <f>SUM(C6:C10,C15:C18,C19,C21)</f>
        <v>1385529285.2415996</v>
      </c>
      <c r="D22" s="142"/>
      <c r="E22" s="143"/>
      <c r="F22" s="466"/>
    </row>
    <row r="23" spans="1:6">
      <c r="A23" s="86">
        <v>13</v>
      </c>
      <c r="B23" s="129" t="s">
        <v>49</v>
      </c>
      <c r="C23" s="144">
        <v>22727534.460000001</v>
      </c>
      <c r="D23" s="145"/>
      <c r="E23" s="128"/>
      <c r="F23" s="466"/>
    </row>
    <row r="24" spans="1:6">
      <c r="A24" s="86">
        <v>14</v>
      </c>
      <c r="B24" s="129" t="s">
        <v>50</v>
      </c>
      <c r="C24" s="130">
        <v>186226077.68529999</v>
      </c>
      <c r="D24" s="131"/>
      <c r="E24" s="128"/>
      <c r="F24" s="466"/>
    </row>
    <row r="25" spans="1:6">
      <c r="A25" s="86">
        <v>15</v>
      </c>
      <c r="B25" s="129" t="s">
        <v>51</v>
      </c>
      <c r="C25" s="130">
        <v>154206801.07889998</v>
      </c>
      <c r="D25" s="131"/>
      <c r="E25" s="128"/>
      <c r="F25" s="466"/>
    </row>
    <row r="26" spans="1:6">
      <c r="A26" s="86">
        <v>16</v>
      </c>
      <c r="B26" s="129" t="s">
        <v>52</v>
      </c>
      <c r="C26" s="130">
        <v>388537878.97399998</v>
      </c>
      <c r="D26" s="131"/>
      <c r="E26" s="128"/>
      <c r="F26" s="466"/>
    </row>
    <row r="27" spans="1:6">
      <c r="A27" s="86">
        <v>17</v>
      </c>
      <c r="B27" s="129" t="s">
        <v>53</v>
      </c>
      <c r="C27" s="130">
        <v>0</v>
      </c>
      <c r="D27" s="131"/>
      <c r="E27" s="128"/>
      <c r="F27" s="466"/>
    </row>
    <row r="28" spans="1:6">
      <c r="A28" s="86">
        <v>18</v>
      </c>
      <c r="B28" s="129" t="s">
        <v>54</v>
      </c>
      <c r="C28" s="130">
        <v>386128985.75629997</v>
      </c>
      <c r="D28" s="131"/>
      <c r="E28" s="128"/>
      <c r="F28" s="466"/>
    </row>
    <row r="29" spans="1:6">
      <c r="A29" s="86">
        <v>19</v>
      </c>
      <c r="B29" s="129" t="s">
        <v>55</v>
      </c>
      <c r="C29" s="130">
        <v>11674708.651000001</v>
      </c>
      <c r="D29" s="131"/>
      <c r="E29" s="128"/>
      <c r="F29" s="466"/>
    </row>
    <row r="30" spans="1:6">
      <c r="A30" s="86">
        <v>20</v>
      </c>
      <c r="B30" s="129" t="s">
        <v>56</v>
      </c>
      <c r="C30" s="130">
        <v>14844968.711599998</v>
      </c>
      <c r="D30" s="131"/>
      <c r="E30" s="128"/>
      <c r="F30" s="466"/>
    </row>
    <row r="31" spans="1:6">
      <c r="A31" s="86">
        <v>21</v>
      </c>
      <c r="B31" s="137" t="s">
        <v>57</v>
      </c>
      <c r="C31" s="138">
        <v>0</v>
      </c>
      <c r="D31" s="139"/>
      <c r="E31" s="128"/>
      <c r="F31" s="466"/>
    </row>
    <row r="32" spans="1:6" ht="15">
      <c r="A32" s="86">
        <v>22</v>
      </c>
      <c r="B32" s="140" t="s">
        <v>58</v>
      </c>
      <c r="C32" s="141">
        <f>SUM(C23:C31)</f>
        <v>1164346955.3171</v>
      </c>
      <c r="D32" s="142"/>
      <c r="E32" s="143"/>
      <c r="F32" s="466"/>
    </row>
    <row r="33" spans="1:6">
      <c r="A33" s="86">
        <v>23</v>
      </c>
      <c r="B33" s="137" t="s">
        <v>60</v>
      </c>
      <c r="C33" s="130">
        <v>16137647</v>
      </c>
      <c r="D33" s="131" t="s">
        <v>484</v>
      </c>
      <c r="E33" s="128"/>
      <c r="F33" s="466"/>
    </row>
    <row r="34" spans="1:6">
      <c r="A34" s="86">
        <v>24</v>
      </c>
      <c r="B34" s="137" t="s">
        <v>61</v>
      </c>
      <c r="C34" s="130">
        <v>0</v>
      </c>
      <c r="D34" s="131"/>
      <c r="E34" s="128"/>
      <c r="F34" s="466"/>
    </row>
    <row r="35" spans="1:6">
      <c r="A35" s="86">
        <v>25</v>
      </c>
      <c r="B35" s="137" t="s">
        <v>62</v>
      </c>
      <c r="C35" s="130">
        <v>0</v>
      </c>
      <c r="D35" s="131"/>
      <c r="E35" s="128"/>
      <c r="F35" s="466"/>
    </row>
    <row r="36" spans="1:6">
      <c r="A36" s="86">
        <v>26</v>
      </c>
      <c r="B36" s="137" t="s">
        <v>63</v>
      </c>
      <c r="C36" s="130">
        <v>75783642.799999997</v>
      </c>
      <c r="D36" s="131" t="s">
        <v>485</v>
      </c>
      <c r="E36" s="128"/>
      <c r="F36" s="466"/>
    </row>
    <row r="37" spans="1:6">
      <c r="A37" s="86">
        <v>27</v>
      </c>
      <c r="B37" s="137" t="s">
        <v>64</v>
      </c>
      <c r="C37" s="130">
        <v>82128715.530000001</v>
      </c>
      <c r="D37" s="131" t="s">
        <v>486</v>
      </c>
      <c r="E37" s="128"/>
      <c r="F37" s="466"/>
    </row>
    <row r="38" spans="1:6">
      <c r="A38" s="86">
        <v>28</v>
      </c>
      <c r="B38" s="137" t="s">
        <v>65</v>
      </c>
      <c r="C38" s="130">
        <v>37479089.520000003</v>
      </c>
      <c r="D38" s="131" t="s">
        <v>487</v>
      </c>
      <c r="E38" s="128"/>
      <c r="F38" s="466"/>
    </row>
    <row r="39" spans="1:6">
      <c r="A39" s="86">
        <v>29</v>
      </c>
      <c r="B39" s="137" t="s">
        <v>66</v>
      </c>
      <c r="C39" s="130">
        <v>9653235.25</v>
      </c>
      <c r="D39" s="131" t="s">
        <v>488</v>
      </c>
      <c r="E39" s="128"/>
      <c r="F39" s="466"/>
    </row>
    <row r="40" spans="1:6" ht="15.75" thickBot="1">
      <c r="A40" s="146">
        <v>30</v>
      </c>
      <c r="B40" s="147" t="s">
        <v>269</v>
      </c>
      <c r="C40" s="148">
        <f>SUM(C33:C39)</f>
        <v>221182330.09999999</v>
      </c>
      <c r="D40" s="149"/>
      <c r="E40" s="143"/>
    </row>
    <row r="42" spans="1:6">
      <c r="C42" s="209"/>
    </row>
  </sheetData>
  <pageMargins left="0.7" right="0.7" top="0.75" bottom="0.75" header="0.3" footer="0.3"/>
  <pageSetup paperSize="9" scale="55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6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sqref="A1:A2"/>
    </sheetView>
  </sheetViews>
  <sheetFormatPr defaultColWidth="9.140625" defaultRowHeight="12.75"/>
  <cols>
    <col min="1" max="1" width="10.5703125" style="4" bestFit="1" customWidth="1"/>
    <col min="2" max="2" width="63.4257812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0" bestFit="1" customWidth="1"/>
    <col min="17" max="17" width="14.7109375" style="40" customWidth="1"/>
    <col min="18" max="18" width="13" style="40" bestFit="1" customWidth="1"/>
    <col min="19" max="19" width="22.85546875" style="40" customWidth="1"/>
    <col min="20" max="16384" width="9.140625" style="40"/>
  </cols>
  <sheetData>
    <row r="1" spans="1:19">
      <c r="A1" s="2" t="s">
        <v>30</v>
      </c>
      <c r="B1" s="4" t="str">
        <f>'Info '!C2</f>
        <v>JSC "BasisBank"</v>
      </c>
    </row>
    <row r="2" spans="1:19">
      <c r="A2" s="2" t="s">
        <v>31</v>
      </c>
      <c r="B2" s="482">
        <v>43555</v>
      </c>
    </row>
    <row r="4" spans="1:19" ht="39" thickBot="1">
      <c r="A4" s="4" t="s">
        <v>251</v>
      </c>
      <c r="B4" s="298" t="s">
        <v>377</v>
      </c>
    </row>
    <row r="5" spans="1:19" s="284" customFormat="1">
      <c r="A5" s="279"/>
      <c r="B5" s="280"/>
      <c r="C5" s="281" t="s">
        <v>0</v>
      </c>
      <c r="D5" s="281" t="s">
        <v>1</v>
      </c>
      <c r="E5" s="281" t="s">
        <v>2</v>
      </c>
      <c r="F5" s="281" t="s">
        <v>3</v>
      </c>
      <c r="G5" s="281" t="s">
        <v>4</v>
      </c>
      <c r="H5" s="281" t="s">
        <v>5</v>
      </c>
      <c r="I5" s="281" t="s">
        <v>8</v>
      </c>
      <c r="J5" s="281" t="s">
        <v>9</v>
      </c>
      <c r="K5" s="281" t="s">
        <v>10</v>
      </c>
      <c r="L5" s="281" t="s">
        <v>11</v>
      </c>
      <c r="M5" s="281" t="s">
        <v>12</v>
      </c>
      <c r="N5" s="281" t="s">
        <v>13</v>
      </c>
      <c r="O5" s="281" t="s">
        <v>360</v>
      </c>
      <c r="P5" s="281" t="s">
        <v>361</v>
      </c>
      <c r="Q5" s="281" t="s">
        <v>362</v>
      </c>
      <c r="R5" s="282" t="s">
        <v>363</v>
      </c>
      <c r="S5" s="283" t="s">
        <v>364</v>
      </c>
    </row>
    <row r="6" spans="1:19" s="284" customFormat="1" ht="99" customHeight="1">
      <c r="A6" s="285"/>
      <c r="B6" s="561" t="s">
        <v>365</v>
      </c>
      <c r="C6" s="557">
        <v>0</v>
      </c>
      <c r="D6" s="558"/>
      <c r="E6" s="557">
        <v>0.2</v>
      </c>
      <c r="F6" s="558"/>
      <c r="G6" s="557">
        <v>0.35</v>
      </c>
      <c r="H6" s="558"/>
      <c r="I6" s="557">
        <v>0.5</v>
      </c>
      <c r="J6" s="558"/>
      <c r="K6" s="557">
        <v>0.75</v>
      </c>
      <c r="L6" s="558"/>
      <c r="M6" s="557">
        <v>1</v>
      </c>
      <c r="N6" s="558"/>
      <c r="O6" s="557">
        <v>1.5</v>
      </c>
      <c r="P6" s="558"/>
      <c r="Q6" s="557">
        <v>2.5</v>
      </c>
      <c r="R6" s="558"/>
      <c r="S6" s="559" t="s">
        <v>250</v>
      </c>
    </row>
    <row r="7" spans="1:19" s="284" customFormat="1" ht="30.75" customHeight="1">
      <c r="A7" s="285"/>
      <c r="B7" s="562"/>
      <c r="C7" s="488" t="s">
        <v>253</v>
      </c>
      <c r="D7" s="488" t="s">
        <v>252</v>
      </c>
      <c r="E7" s="488" t="s">
        <v>253</v>
      </c>
      <c r="F7" s="488" t="s">
        <v>252</v>
      </c>
      <c r="G7" s="488" t="s">
        <v>253</v>
      </c>
      <c r="H7" s="488" t="s">
        <v>252</v>
      </c>
      <c r="I7" s="488" t="s">
        <v>253</v>
      </c>
      <c r="J7" s="488" t="s">
        <v>252</v>
      </c>
      <c r="K7" s="488" t="s">
        <v>253</v>
      </c>
      <c r="L7" s="488" t="s">
        <v>252</v>
      </c>
      <c r="M7" s="488" t="s">
        <v>253</v>
      </c>
      <c r="N7" s="488" t="s">
        <v>252</v>
      </c>
      <c r="O7" s="488" t="s">
        <v>253</v>
      </c>
      <c r="P7" s="488" t="s">
        <v>252</v>
      </c>
      <c r="Q7" s="488" t="s">
        <v>253</v>
      </c>
      <c r="R7" s="488" t="s">
        <v>252</v>
      </c>
      <c r="S7" s="560"/>
    </row>
    <row r="8" spans="1:19" s="152" customFormat="1">
      <c r="A8" s="150">
        <v>1</v>
      </c>
      <c r="B8" s="489" t="s">
        <v>93</v>
      </c>
      <c r="C8" s="490">
        <v>195513082.03999999</v>
      </c>
      <c r="D8" s="490"/>
      <c r="E8" s="490">
        <v>0</v>
      </c>
      <c r="F8" s="490"/>
      <c r="G8" s="490">
        <v>0</v>
      </c>
      <c r="H8" s="490"/>
      <c r="I8" s="490">
        <v>0</v>
      </c>
      <c r="J8" s="490"/>
      <c r="K8" s="490">
        <v>0</v>
      </c>
      <c r="L8" s="490"/>
      <c r="M8" s="490">
        <v>169115402.35229999</v>
      </c>
      <c r="N8" s="490">
        <v>0</v>
      </c>
      <c r="O8" s="490">
        <v>0</v>
      </c>
      <c r="P8" s="490"/>
      <c r="Q8" s="490">
        <v>0</v>
      </c>
      <c r="R8" s="490"/>
      <c r="S8" s="491">
        <v>169115402.35229999</v>
      </c>
    </row>
    <row r="9" spans="1:19" s="152" customFormat="1">
      <c r="A9" s="150">
        <v>2</v>
      </c>
      <c r="B9" s="489" t="s">
        <v>94</v>
      </c>
      <c r="C9" s="490">
        <v>0</v>
      </c>
      <c r="D9" s="490"/>
      <c r="E9" s="490">
        <v>0</v>
      </c>
      <c r="F9" s="490"/>
      <c r="G9" s="490">
        <v>0</v>
      </c>
      <c r="H9" s="490"/>
      <c r="I9" s="490">
        <v>0</v>
      </c>
      <c r="J9" s="490"/>
      <c r="K9" s="490">
        <v>0</v>
      </c>
      <c r="L9" s="490"/>
      <c r="M9" s="490">
        <v>0</v>
      </c>
      <c r="N9" s="490">
        <v>0</v>
      </c>
      <c r="O9" s="490">
        <v>0</v>
      </c>
      <c r="P9" s="490"/>
      <c r="Q9" s="490">
        <v>0</v>
      </c>
      <c r="R9" s="490"/>
      <c r="S9" s="491">
        <v>0</v>
      </c>
    </row>
    <row r="10" spans="1:19" s="152" customFormat="1">
      <c r="A10" s="150">
        <v>3</v>
      </c>
      <c r="B10" s="489" t="s">
        <v>271</v>
      </c>
      <c r="C10" s="490">
        <v>0</v>
      </c>
      <c r="D10" s="490"/>
      <c r="E10" s="490">
        <v>0</v>
      </c>
      <c r="F10" s="490"/>
      <c r="G10" s="490">
        <v>0</v>
      </c>
      <c r="H10" s="490"/>
      <c r="I10" s="490">
        <v>0</v>
      </c>
      <c r="J10" s="490"/>
      <c r="K10" s="490">
        <v>0</v>
      </c>
      <c r="L10" s="490"/>
      <c r="M10" s="490">
        <v>137.03980000000001</v>
      </c>
      <c r="N10" s="490">
        <v>87182</v>
      </c>
      <c r="O10" s="490">
        <v>0</v>
      </c>
      <c r="P10" s="490"/>
      <c r="Q10" s="490">
        <v>0</v>
      </c>
      <c r="R10" s="490"/>
      <c r="S10" s="491">
        <v>87319.039799999999</v>
      </c>
    </row>
    <row r="11" spans="1:19" s="152" customFormat="1">
      <c r="A11" s="150">
        <v>4</v>
      </c>
      <c r="B11" s="489" t="s">
        <v>95</v>
      </c>
      <c r="C11" s="490">
        <v>0</v>
      </c>
      <c r="D11" s="490"/>
      <c r="E11" s="490">
        <v>0</v>
      </c>
      <c r="F11" s="490"/>
      <c r="G11" s="490">
        <v>0</v>
      </c>
      <c r="H11" s="490"/>
      <c r="I11" s="490">
        <v>0</v>
      </c>
      <c r="J11" s="490"/>
      <c r="K11" s="490">
        <v>0</v>
      </c>
      <c r="L11" s="490"/>
      <c r="M11" s="490">
        <v>0</v>
      </c>
      <c r="N11" s="490">
        <v>0</v>
      </c>
      <c r="O11" s="490">
        <v>0</v>
      </c>
      <c r="P11" s="490"/>
      <c r="Q11" s="490">
        <v>0</v>
      </c>
      <c r="R11" s="490"/>
      <c r="S11" s="491">
        <v>0</v>
      </c>
    </row>
    <row r="12" spans="1:19" s="152" customFormat="1">
      <c r="A12" s="150">
        <v>5</v>
      </c>
      <c r="B12" s="489" t="s">
        <v>96</v>
      </c>
      <c r="C12" s="490">
        <v>0</v>
      </c>
      <c r="D12" s="490"/>
      <c r="E12" s="490">
        <v>0</v>
      </c>
      <c r="F12" s="490"/>
      <c r="G12" s="490">
        <v>0</v>
      </c>
      <c r="H12" s="490"/>
      <c r="I12" s="490">
        <v>0</v>
      </c>
      <c r="J12" s="490"/>
      <c r="K12" s="490">
        <v>0</v>
      </c>
      <c r="L12" s="490"/>
      <c r="M12" s="490">
        <v>0</v>
      </c>
      <c r="N12" s="490">
        <v>0</v>
      </c>
      <c r="O12" s="490">
        <v>0</v>
      </c>
      <c r="P12" s="490"/>
      <c r="Q12" s="490">
        <v>0</v>
      </c>
      <c r="R12" s="490"/>
      <c r="S12" s="491">
        <v>0</v>
      </c>
    </row>
    <row r="13" spans="1:19" s="152" customFormat="1">
      <c r="A13" s="150">
        <v>6</v>
      </c>
      <c r="B13" s="489" t="s">
        <v>97</v>
      </c>
      <c r="C13" s="490">
        <v>0</v>
      </c>
      <c r="D13" s="490"/>
      <c r="E13" s="490">
        <v>17703273.243799999</v>
      </c>
      <c r="F13" s="490"/>
      <c r="G13" s="490">
        <v>0</v>
      </c>
      <c r="H13" s="490"/>
      <c r="I13" s="490">
        <v>2579837.0743</v>
      </c>
      <c r="J13" s="490"/>
      <c r="K13" s="490">
        <v>0</v>
      </c>
      <c r="L13" s="490"/>
      <c r="M13" s="490">
        <v>7432384.6567000002</v>
      </c>
      <c r="N13" s="490">
        <v>0</v>
      </c>
      <c r="O13" s="490">
        <v>0</v>
      </c>
      <c r="P13" s="490"/>
      <c r="Q13" s="490">
        <v>0</v>
      </c>
      <c r="R13" s="490"/>
      <c r="S13" s="491">
        <v>12262957.842610002</v>
      </c>
    </row>
    <row r="14" spans="1:19" s="152" customFormat="1">
      <c r="A14" s="150">
        <v>7</v>
      </c>
      <c r="B14" s="489" t="s">
        <v>98</v>
      </c>
      <c r="C14" s="490">
        <v>0</v>
      </c>
      <c r="D14" s="490"/>
      <c r="E14" s="490">
        <v>0</v>
      </c>
      <c r="F14" s="490"/>
      <c r="G14" s="490">
        <v>0</v>
      </c>
      <c r="H14" s="490"/>
      <c r="I14" s="490">
        <v>0</v>
      </c>
      <c r="J14" s="490"/>
      <c r="K14" s="490">
        <v>0</v>
      </c>
      <c r="L14" s="490"/>
      <c r="M14" s="490">
        <v>584423890.66675353</v>
      </c>
      <c r="N14" s="490">
        <v>59343228.636029996</v>
      </c>
      <c r="O14" s="490">
        <v>0</v>
      </c>
      <c r="P14" s="490"/>
      <c r="Q14" s="490">
        <v>0</v>
      </c>
      <c r="R14" s="490"/>
      <c r="S14" s="491">
        <v>643767119.30278349</v>
      </c>
    </row>
    <row r="15" spans="1:19" s="152" customFormat="1">
      <c r="A15" s="150">
        <v>8</v>
      </c>
      <c r="B15" s="489" t="s">
        <v>99</v>
      </c>
      <c r="C15" s="490">
        <v>0</v>
      </c>
      <c r="D15" s="490"/>
      <c r="E15" s="490">
        <v>0</v>
      </c>
      <c r="F15" s="490"/>
      <c r="G15" s="490">
        <v>0</v>
      </c>
      <c r="H15" s="490"/>
      <c r="I15" s="490">
        <v>0</v>
      </c>
      <c r="J15" s="490"/>
      <c r="K15" s="490">
        <v>138118135.5230214</v>
      </c>
      <c r="L15" s="490"/>
      <c r="M15" s="490">
        <v>0</v>
      </c>
      <c r="N15" s="490">
        <v>9702964.9511720184</v>
      </c>
      <c r="O15" s="490">
        <v>0</v>
      </c>
      <c r="P15" s="490"/>
      <c r="Q15" s="490">
        <v>0</v>
      </c>
      <c r="R15" s="490"/>
      <c r="S15" s="491">
        <v>113291566.59343807</v>
      </c>
    </row>
    <row r="16" spans="1:19" s="152" customFormat="1" ht="25.5">
      <c r="A16" s="150">
        <v>9</v>
      </c>
      <c r="B16" s="489" t="s">
        <v>100</v>
      </c>
      <c r="C16" s="490">
        <v>0</v>
      </c>
      <c r="D16" s="490"/>
      <c r="E16" s="490">
        <v>0</v>
      </c>
      <c r="F16" s="490"/>
      <c r="G16" s="490">
        <v>18484989.4789102</v>
      </c>
      <c r="H16" s="490"/>
      <c r="I16" s="490">
        <v>433422.07634630002</v>
      </c>
      <c r="J16" s="490"/>
      <c r="K16" s="490">
        <v>0</v>
      </c>
      <c r="L16" s="490"/>
      <c r="M16" s="490">
        <v>121785.85</v>
      </c>
      <c r="N16" s="490">
        <v>30914850.052600004</v>
      </c>
      <c r="O16" s="490">
        <v>0</v>
      </c>
      <c r="P16" s="490"/>
      <c r="Q16" s="490">
        <v>0</v>
      </c>
      <c r="R16" s="490"/>
      <c r="S16" s="491">
        <v>37723093.258391723</v>
      </c>
    </row>
    <row r="17" spans="1:19" s="152" customFormat="1">
      <c r="A17" s="150">
        <v>10</v>
      </c>
      <c r="B17" s="489" t="s">
        <v>101</v>
      </c>
      <c r="C17" s="490">
        <v>0</v>
      </c>
      <c r="D17" s="490"/>
      <c r="E17" s="490">
        <v>0</v>
      </c>
      <c r="F17" s="490"/>
      <c r="G17" s="490">
        <v>0</v>
      </c>
      <c r="H17" s="490"/>
      <c r="I17" s="490">
        <v>0</v>
      </c>
      <c r="J17" s="490"/>
      <c r="K17" s="490">
        <v>0</v>
      </c>
      <c r="L17" s="490"/>
      <c r="M17" s="490">
        <v>14741265.139039399</v>
      </c>
      <c r="N17" s="490">
        <v>1304527.406</v>
      </c>
      <c r="O17" s="490">
        <v>12962211.552003199</v>
      </c>
      <c r="P17" s="490"/>
      <c r="Q17" s="490">
        <v>0</v>
      </c>
      <c r="R17" s="490"/>
      <c r="S17" s="491">
        <v>35489109.8730442</v>
      </c>
    </row>
    <row r="18" spans="1:19" s="152" customFormat="1">
      <c r="A18" s="150">
        <v>11</v>
      </c>
      <c r="B18" s="489" t="s">
        <v>102</v>
      </c>
      <c r="C18" s="490">
        <v>0</v>
      </c>
      <c r="D18" s="490"/>
      <c r="E18" s="490">
        <v>0</v>
      </c>
      <c r="F18" s="490"/>
      <c r="G18" s="490">
        <v>0</v>
      </c>
      <c r="H18" s="490"/>
      <c r="I18" s="490">
        <v>0</v>
      </c>
      <c r="J18" s="490"/>
      <c r="K18" s="490">
        <v>0</v>
      </c>
      <c r="L18" s="490"/>
      <c r="M18" s="490">
        <v>27092753.132245101</v>
      </c>
      <c r="N18" s="490">
        <v>687525.13200000045</v>
      </c>
      <c r="O18" s="490">
        <v>12397629.476162899</v>
      </c>
      <c r="P18" s="490"/>
      <c r="Q18" s="490">
        <v>0</v>
      </c>
      <c r="R18" s="490"/>
      <c r="S18" s="491">
        <v>46376722.478489451</v>
      </c>
    </row>
    <row r="19" spans="1:19" s="152" customFormat="1">
      <c r="A19" s="150">
        <v>12</v>
      </c>
      <c r="B19" s="489" t="s">
        <v>103</v>
      </c>
      <c r="C19" s="490">
        <v>0</v>
      </c>
      <c r="D19" s="490"/>
      <c r="E19" s="490">
        <v>0</v>
      </c>
      <c r="F19" s="490"/>
      <c r="G19" s="490">
        <v>0</v>
      </c>
      <c r="H19" s="490"/>
      <c r="I19" s="490">
        <v>0</v>
      </c>
      <c r="J19" s="490"/>
      <c r="K19" s="490">
        <v>0</v>
      </c>
      <c r="L19" s="490"/>
      <c r="M19" s="490">
        <v>2532268.3983999998</v>
      </c>
      <c r="N19" s="490">
        <v>15849014.46575</v>
      </c>
      <c r="O19" s="490">
        <v>0</v>
      </c>
      <c r="P19" s="490"/>
      <c r="Q19" s="490">
        <v>0</v>
      </c>
      <c r="R19" s="490"/>
      <c r="S19" s="491">
        <v>18381282.864149999</v>
      </c>
    </row>
    <row r="20" spans="1:19" s="152" customFormat="1">
      <c r="A20" s="150">
        <v>13</v>
      </c>
      <c r="B20" s="489" t="s">
        <v>249</v>
      </c>
      <c r="C20" s="490">
        <v>0</v>
      </c>
      <c r="D20" s="490"/>
      <c r="E20" s="490">
        <v>0</v>
      </c>
      <c r="F20" s="490"/>
      <c r="G20" s="490">
        <v>0</v>
      </c>
      <c r="H20" s="490"/>
      <c r="I20" s="490">
        <v>0</v>
      </c>
      <c r="J20" s="490"/>
      <c r="K20" s="490">
        <v>0</v>
      </c>
      <c r="L20" s="490"/>
      <c r="M20" s="490">
        <v>0</v>
      </c>
      <c r="N20" s="490">
        <v>0</v>
      </c>
      <c r="O20" s="490">
        <v>0</v>
      </c>
      <c r="P20" s="490"/>
      <c r="Q20" s="490">
        <v>0</v>
      </c>
      <c r="R20" s="490"/>
      <c r="S20" s="491">
        <v>0</v>
      </c>
    </row>
    <row r="21" spans="1:19" s="152" customFormat="1">
      <c r="A21" s="150">
        <v>14</v>
      </c>
      <c r="B21" s="489" t="s">
        <v>105</v>
      </c>
      <c r="C21" s="490">
        <v>38502338.835199997</v>
      </c>
      <c r="D21" s="490"/>
      <c r="E21" s="490">
        <v>0</v>
      </c>
      <c r="F21" s="490"/>
      <c r="G21" s="490">
        <v>0</v>
      </c>
      <c r="H21" s="490"/>
      <c r="I21" s="490">
        <v>0</v>
      </c>
      <c r="J21" s="490"/>
      <c r="K21" s="490">
        <v>0</v>
      </c>
      <c r="L21" s="490"/>
      <c r="M21" s="490">
        <v>150350417.33934152</v>
      </c>
      <c r="N21" s="490">
        <v>11921248.246380009</v>
      </c>
      <c r="O21" s="490">
        <v>0</v>
      </c>
      <c r="P21" s="490"/>
      <c r="Q21" s="490">
        <v>6300000</v>
      </c>
      <c r="R21" s="490"/>
      <c r="S21" s="491">
        <v>178021665.58572152</v>
      </c>
    </row>
    <row r="22" spans="1:19" ht="13.5" thickBot="1">
      <c r="A22" s="153"/>
      <c r="B22" s="154" t="s">
        <v>106</v>
      </c>
      <c r="C22" s="155">
        <v>234015420.87519997</v>
      </c>
      <c r="D22" s="155">
        <v>0</v>
      </c>
      <c r="E22" s="155">
        <v>17703273.243799999</v>
      </c>
      <c r="F22" s="155">
        <v>0</v>
      </c>
      <c r="G22" s="155">
        <v>18484989.4789102</v>
      </c>
      <c r="H22" s="155">
        <v>0</v>
      </c>
      <c r="I22" s="155">
        <v>3013259.1506463001</v>
      </c>
      <c r="J22" s="155">
        <v>0</v>
      </c>
      <c r="K22" s="155">
        <v>138118135.5230214</v>
      </c>
      <c r="L22" s="155">
        <v>0</v>
      </c>
      <c r="M22" s="155">
        <v>955810304.57457948</v>
      </c>
      <c r="N22" s="155">
        <v>129810540.88993201</v>
      </c>
      <c r="O22" s="155">
        <v>25359841.0281661</v>
      </c>
      <c r="P22" s="155">
        <v>0</v>
      </c>
      <c r="Q22" s="155">
        <v>6300000</v>
      </c>
      <c r="R22" s="155">
        <v>0</v>
      </c>
      <c r="S22" s="492">
        <v>1254516239.1907284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4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="60" zoomScaleNormal="10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0"/>
  </cols>
  <sheetData>
    <row r="1" spans="1:22">
      <c r="A1" s="2" t="s">
        <v>30</v>
      </c>
      <c r="B1" s="4" t="str">
        <f>'Info '!C2</f>
        <v>JSC "BasisBank"</v>
      </c>
    </row>
    <row r="2" spans="1:22">
      <c r="A2" s="2" t="s">
        <v>31</v>
      </c>
      <c r="B2" s="482">
        <v>43555</v>
      </c>
    </row>
    <row r="4" spans="1:22" ht="13.5" thickBot="1">
      <c r="A4" s="4" t="s">
        <v>368</v>
      </c>
      <c r="B4" s="156" t="s">
        <v>92</v>
      </c>
      <c r="V4" s="42" t="s">
        <v>73</v>
      </c>
    </row>
    <row r="5" spans="1:22" ht="12.75" customHeight="1">
      <c r="A5" s="157"/>
      <c r="B5" s="158"/>
      <c r="C5" s="563" t="s">
        <v>279</v>
      </c>
      <c r="D5" s="564"/>
      <c r="E5" s="564"/>
      <c r="F5" s="564"/>
      <c r="G5" s="564"/>
      <c r="H5" s="564"/>
      <c r="I5" s="564"/>
      <c r="J5" s="564"/>
      <c r="K5" s="564"/>
      <c r="L5" s="565"/>
      <c r="M5" s="566" t="s">
        <v>280</v>
      </c>
      <c r="N5" s="567"/>
      <c r="O5" s="567"/>
      <c r="P5" s="567"/>
      <c r="Q5" s="567"/>
      <c r="R5" s="567"/>
      <c r="S5" s="568"/>
      <c r="T5" s="571" t="s">
        <v>366</v>
      </c>
      <c r="U5" s="571" t="s">
        <v>367</v>
      </c>
      <c r="V5" s="569" t="s">
        <v>118</v>
      </c>
    </row>
    <row r="6" spans="1:22" s="92" customFormat="1" ht="102">
      <c r="A6" s="89"/>
      <c r="B6" s="159"/>
      <c r="C6" s="160" t="s">
        <v>107</v>
      </c>
      <c r="D6" s="252" t="s">
        <v>108</v>
      </c>
      <c r="E6" s="187" t="s">
        <v>282</v>
      </c>
      <c r="F6" s="187" t="s">
        <v>283</v>
      </c>
      <c r="G6" s="252" t="s">
        <v>286</v>
      </c>
      <c r="H6" s="252" t="s">
        <v>281</v>
      </c>
      <c r="I6" s="252" t="s">
        <v>109</v>
      </c>
      <c r="J6" s="252" t="s">
        <v>110</v>
      </c>
      <c r="K6" s="161" t="s">
        <v>111</v>
      </c>
      <c r="L6" s="162" t="s">
        <v>112</v>
      </c>
      <c r="M6" s="160" t="s">
        <v>284</v>
      </c>
      <c r="N6" s="161" t="s">
        <v>113</v>
      </c>
      <c r="O6" s="161" t="s">
        <v>114</v>
      </c>
      <c r="P6" s="161" t="s">
        <v>115</v>
      </c>
      <c r="Q6" s="161" t="s">
        <v>116</v>
      </c>
      <c r="R6" s="161" t="s">
        <v>117</v>
      </c>
      <c r="S6" s="277" t="s">
        <v>285</v>
      </c>
      <c r="T6" s="572"/>
      <c r="U6" s="572"/>
      <c r="V6" s="570"/>
    </row>
    <row r="7" spans="1:22" s="152" customFormat="1">
      <c r="A7" s="163">
        <v>1</v>
      </c>
      <c r="B7" s="1" t="s">
        <v>93</v>
      </c>
      <c r="C7" s="164"/>
      <c r="D7" s="151">
        <v>0</v>
      </c>
      <c r="E7" s="151"/>
      <c r="F7" s="151"/>
      <c r="G7" s="151"/>
      <c r="H7" s="151"/>
      <c r="I7" s="151"/>
      <c r="J7" s="151"/>
      <c r="K7" s="151"/>
      <c r="L7" s="165"/>
      <c r="M7" s="164"/>
      <c r="N7" s="151"/>
      <c r="O7" s="151"/>
      <c r="P7" s="151"/>
      <c r="Q7" s="151"/>
      <c r="R7" s="151"/>
      <c r="S7" s="165"/>
      <c r="T7" s="286">
        <v>0</v>
      </c>
      <c r="U7" s="286"/>
      <c r="V7" s="166">
        <v>0</v>
      </c>
    </row>
    <row r="8" spans="1:22" s="152" customFormat="1">
      <c r="A8" s="163">
        <v>2</v>
      </c>
      <c r="B8" s="1" t="s">
        <v>94</v>
      </c>
      <c r="C8" s="164"/>
      <c r="D8" s="151">
        <v>0</v>
      </c>
      <c r="E8" s="151"/>
      <c r="F8" s="151"/>
      <c r="G8" s="151"/>
      <c r="H8" s="151"/>
      <c r="I8" s="151"/>
      <c r="J8" s="151"/>
      <c r="K8" s="151"/>
      <c r="L8" s="165"/>
      <c r="M8" s="164"/>
      <c r="N8" s="151"/>
      <c r="O8" s="151"/>
      <c r="P8" s="151"/>
      <c r="Q8" s="151"/>
      <c r="R8" s="151"/>
      <c r="S8" s="165"/>
      <c r="T8" s="286">
        <v>0</v>
      </c>
      <c r="U8" s="286"/>
      <c r="V8" s="166">
        <v>0</v>
      </c>
    </row>
    <row r="9" spans="1:22" s="152" customFormat="1">
      <c r="A9" s="163">
        <v>3</v>
      </c>
      <c r="B9" s="1" t="s">
        <v>272</v>
      </c>
      <c r="C9" s="164"/>
      <c r="D9" s="151">
        <v>0</v>
      </c>
      <c r="E9" s="151"/>
      <c r="F9" s="151"/>
      <c r="G9" s="151"/>
      <c r="H9" s="151"/>
      <c r="I9" s="151"/>
      <c r="J9" s="151"/>
      <c r="K9" s="151"/>
      <c r="L9" s="165"/>
      <c r="M9" s="164"/>
      <c r="N9" s="151"/>
      <c r="O9" s="151"/>
      <c r="P9" s="151"/>
      <c r="Q9" s="151"/>
      <c r="R9" s="151"/>
      <c r="S9" s="165"/>
      <c r="T9" s="286">
        <v>0</v>
      </c>
      <c r="U9" s="286"/>
      <c r="V9" s="166">
        <v>0</v>
      </c>
    </row>
    <row r="10" spans="1:22" s="152" customFormat="1">
      <c r="A10" s="163">
        <v>4</v>
      </c>
      <c r="B10" s="1" t="s">
        <v>95</v>
      </c>
      <c r="C10" s="164"/>
      <c r="D10" s="151">
        <v>0</v>
      </c>
      <c r="E10" s="151"/>
      <c r="F10" s="151"/>
      <c r="G10" s="151"/>
      <c r="H10" s="151"/>
      <c r="I10" s="151"/>
      <c r="J10" s="151"/>
      <c r="K10" s="151"/>
      <c r="L10" s="165"/>
      <c r="M10" s="164"/>
      <c r="N10" s="151"/>
      <c r="O10" s="151"/>
      <c r="P10" s="151"/>
      <c r="Q10" s="151"/>
      <c r="R10" s="151"/>
      <c r="S10" s="165"/>
      <c r="T10" s="286">
        <v>0</v>
      </c>
      <c r="U10" s="286"/>
      <c r="V10" s="166">
        <v>0</v>
      </c>
    </row>
    <row r="11" spans="1:22" s="152" customFormat="1">
      <c r="A11" s="163">
        <v>5</v>
      </c>
      <c r="B11" s="1" t="s">
        <v>96</v>
      </c>
      <c r="C11" s="164"/>
      <c r="D11" s="151">
        <v>0</v>
      </c>
      <c r="E11" s="151"/>
      <c r="F11" s="151"/>
      <c r="G11" s="151"/>
      <c r="H11" s="151"/>
      <c r="I11" s="151"/>
      <c r="J11" s="151"/>
      <c r="K11" s="151"/>
      <c r="L11" s="165"/>
      <c r="M11" s="164"/>
      <c r="N11" s="151"/>
      <c r="O11" s="151"/>
      <c r="P11" s="151"/>
      <c r="Q11" s="151"/>
      <c r="R11" s="151"/>
      <c r="S11" s="165"/>
      <c r="T11" s="286">
        <v>0</v>
      </c>
      <c r="U11" s="286"/>
      <c r="V11" s="166">
        <v>0</v>
      </c>
    </row>
    <row r="12" spans="1:22" s="152" customFormat="1">
      <c r="A12" s="163">
        <v>6</v>
      </c>
      <c r="B12" s="1" t="s">
        <v>97</v>
      </c>
      <c r="C12" s="164"/>
      <c r="D12" s="151">
        <v>0</v>
      </c>
      <c r="E12" s="151"/>
      <c r="F12" s="151"/>
      <c r="G12" s="151"/>
      <c r="H12" s="151"/>
      <c r="I12" s="151"/>
      <c r="J12" s="151"/>
      <c r="K12" s="151"/>
      <c r="L12" s="165"/>
      <c r="M12" s="164"/>
      <c r="N12" s="151"/>
      <c r="O12" s="151"/>
      <c r="P12" s="151"/>
      <c r="Q12" s="151"/>
      <c r="R12" s="151"/>
      <c r="S12" s="165"/>
      <c r="T12" s="286">
        <v>0</v>
      </c>
      <c r="U12" s="286"/>
      <c r="V12" s="166">
        <v>0</v>
      </c>
    </row>
    <row r="13" spans="1:22" s="152" customFormat="1">
      <c r="A13" s="163">
        <v>7</v>
      </c>
      <c r="B13" s="1" t="s">
        <v>98</v>
      </c>
      <c r="C13" s="164"/>
      <c r="D13" s="151">
        <v>80261741.401039094</v>
      </c>
      <c r="E13" s="151"/>
      <c r="F13" s="151"/>
      <c r="G13" s="151"/>
      <c r="H13" s="151"/>
      <c r="I13" s="151"/>
      <c r="J13" s="151"/>
      <c r="K13" s="151"/>
      <c r="L13" s="165"/>
      <c r="M13" s="164"/>
      <c r="N13" s="151"/>
      <c r="O13" s="151"/>
      <c r="P13" s="151"/>
      <c r="Q13" s="151"/>
      <c r="R13" s="151"/>
      <c r="S13" s="165"/>
      <c r="T13" s="286">
        <v>53561677.239023998</v>
      </c>
      <c r="U13" s="286">
        <v>26700064.162015099</v>
      </c>
      <c r="V13" s="166">
        <v>80261741.401039094</v>
      </c>
    </row>
    <row r="14" spans="1:22" s="152" customFormat="1">
      <c r="A14" s="163">
        <v>8</v>
      </c>
      <c r="B14" s="1" t="s">
        <v>99</v>
      </c>
      <c r="C14" s="164"/>
      <c r="D14" s="151">
        <v>2431739.3182819001</v>
      </c>
      <c r="E14" s="151"/>
      <c r="F14" s="151"/>
      <c r="G14" s="151"/>
      <c r="H14" s="151"/>
      <c r="I14" s="151"/>
      <c r="J14" s="151"/>
      <c r="K14" s="151"/>
      <c r="L14" s="165"/>
      <c r="M14" s="164"/>
      <c r="N14" s="151"/>
      <c r="O14" s="151"/>
      <c r="P14" s="151"/>
      <c r="Q14" s="151"/>
      <c r="R14" s="151"/>
      <c r="S14" s="165"/>
      <c r="T14" s="286">
        <v>215182.59409659999</v>
      </c>
      <c r="U14" s="286">
        <v>2216556.7241853001</v>
      </c>
      <c r="V14" s="166">
        <v>2431739.3182819001</v>
      </c>
    </row>
    <row r="15" spans="1:22" s="152" customFormat="1">
      <c r="A15" s="163">
        <v>9</v>
      </c>
      <c r="B15" s="1" t="s">
        <v>100</v>
      </c>
      <c r="C15" s="164"/>
      <c r="D15" s="151">
        <v>17820689.8718297</v>
      </c>
      <c r="E15" s="151"/>
      <c r="F15" s="151"/>
      <c r="G15" s="151"/>
      <c r="H15" s="151"/>
      <c r="I15" s="151"/>
      <c r="J15" s="151"/>
      <c r="K15" s="151"/>
      <c r="L15" s="165"/>
      <c r="M15" s="164"/>
      <c r="N15" s="151"/>
      <c r="O15" s="151"/>
      <c r="P15" s="151"/>
      <c r="Q15" s="151"/>
      <c r="R15" s="151"/>
      <c r="S15" s="165"/>
      <c r="T15" s="286">
        <v>0</v>
      </c>
      <c r="U15" s="286">
        <v>17820689.8718297</v>
      </c>
      <c r="V15" s="166">
        <v>17820689.8718297</v>
      </c>
    </row>
    <row r="16" spans="1:22" s="152" customFormat="1">
      <c r="A16" s="163">
        <v>10</v>
      </c>
      <c r="B16" s="1" t="s">
        <v>101</v>
      </c>
      <c r="C16" s="164"/>
      <c r="D16" s="151">
        <v>487793.68247</v>
      </c>
      <c r="E16" s="151"/>
      <c r="F16" s="151"/>
      <c r="G16" s="151"/>
      <c r="H16" s="151"/>
      <c r="I16" s="151"/>
      <c r="J16" s="151"/>
      <c r="K16" s="151"/>
      <c r="L16" s="165"/>
      <c r="M16" s="164"/>
      <c r="N16" s="151"/>
      <c r="O16" s="151"/>
      <c r="P16" s="151"/>
      <c r="Q16" s="151"/>
      <c r="R16" s="151"/>
      <c r="S16" s="165"/>
      <c r="T16" s="286">
        <v>487793.68247</v>
      </c>
      <c r="U16" s="286"/>
      <c r="V16" s="166">
        <v>487793.68247</v>
      </c>
    </row>
    <row r="17" spans="1:22" s="152" customFormat="1">
      <c r="A17" s="163">
        <v>11</v>
      </c>
      <c r="B17" s="1" t="s">
        <v>102</v>
      </c>
      <c r="C17" s="164"/>
      <c r="D17" s="151">
        <v>2366415.0248137</v>
      </c>
      <c r="E17" s="151"/>
      <c r="F17" s="151"/>
      <c r="G17" s="151"/>
      <c r="H17" s="151"/>
      <c r="I17" s="151"/>
      <c r="J17" s="151"/>
      <c r="K17" s="151"/>
      <c r="L17" s="165"/>
      <c r="M17" s="164"/>
      <c r="N17" s="151"/>
      <c r="O17" s="151"/>
      <c r="P17" s="151"/>
      <c r="Q17" s="151"/>
      <c r="R17" s="151"/>
      <c r="S17" s="165"/>
      <c r="T17" s="286">
        <v>2366415.0248137</v>
      </c>
      <c r="U17" s="286">
        <v>0</v>
      </c>
      <c r="V17" s="166">
        <v>2366415.0248137</v>
      </c>
    </row>
    <row r="18" spans="1:22" s="152" customFormat="1">
      <c r="A18" s="163">
        <v>12</v>
      </c>
      <c r="B18" s="1" t="s">
        <v>103</v>
      </c>
      <c r="C18" s="164"/>
      <c r="D18" s="151">
        <v>3862523.1574519998</v>
      </c>
      <c r="E18" s="151"/>
      <c r="F18" s="151"/>
      <c r="G18" s="151"/>
      <c r="H18" s="151"/>
      <c r="I18" s="151"/>
      <c r="J18" s="151"/>
      <c r="K18" s="151"/>
      <c r="L18" s="165"/>
      <c r="M18" s="164"/>
      <c r="N18" s="151"/>
      <c r="O18" s="151"/>
      <c r="P18" s="151"/>
      <c r="Q18" s="151"/>
      <c r="R18" s="151"/>
      <c r="S18" s="165"/>
      <c r="T18" s="286">
        <v>22.732212799999999</v>
      </c>
      <c r="U18" s="286">
        <v>3862500.4252391998</v>
      </c>
      <c r="V18" s="166">
        <v>3862523.1574519998</v>
      </c>
    </row>
    <row r="19" spans="1:22" s="152" customFormat="1">
      <c r="A19" s="163">
        <v>13</v>
      </c>
      <c r="B19" s="1" t="s">
        <v>104</v>
      </c>
      <c r="C19" s="164"/>
      <c r="D19" s="151">
        <v>0</v>
      </c>
      <c r="E19" s="151"/>
      <c r="F19" s="151"/>
      <c r="G19" s="151"/>
      <c r="H19" s="151"/>
      <c r="I19" s="151"/>
      <c r="J19" s="151"/>
      <c r="K19" s="151"/>
      <c r="L19" s="165"/>
      <c r="M19" s="164"/>
      <c r="N19" s="151"/>
      <c r="O19" s="151"/>
      <c r="P19" s="151"/>
      <c r="Q19" s="151"/>
      <c r="R19" s="151"/>
      <c r="S19" s="165"/>
      <c r="T19" s="286">
        <v>0</v>
      </c>
      <c r="U19" s="286"/>
      <c r="V19" s="166">
        <v>0</v>
      </c>
    </row>
    <row r="20" spans="1:22" s="152" customFormat="1">
      <c r="A20" s="163">
        <v>14</v>
      </c>
      <c r="B20" s="1" t="s">
        <v>105</v>
      </c>
      <c r="C20" s="164"/>
      <c r="D20" s="151">
        <v>6846921.4778776001</v>
      </c>
      <c r="E20" s="151"/>
      <c r="F20" s="151"/>
      <c r="G20" s="151"/>
      <c r="H20" s="151"/>
      <c r="I20" s="151"/>
      <c r="J20" s="151"/>
      <c r="K20" s="151"/>
      <c r="L20" s="165"/>
      <c r="M20" s="164"/>
      <c r="N20" s="151"/>
      <c r="O20" s="151"/>
      <c r="P20" s="151"/>
      <c r="Q20" s="151"/>
      <c r="R20" s="151"/>
      <c r="S20" s="165"/>
      <c r="T20" s="286">
        <v>6409987.6722366</v>
      </c>
      <c r="U20" s="286">
        <v>436933.80564099998</v>
      </c>
      <c r="V20" s="166">
        <v>6846921.4778776001</v>
      </c>
    </row>
    <row r="21" spans="1:22" ht="13.5" thickBot="1">
      <c r="A21" s="153"/>
      <c r="B21" s="167" t="s">
        <v>106</v>
      </c>
      <c r="C21" s="168">
        <v>0</v>
      </c>
      <c r="D21" s="155">
        <v>114077823.933764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69">
        <v>0</v>
      </c>
      <c r="M21" s="168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69">
        <v>0</v>
      </c>
      <c r="T21" s="169">
        <v>63041078.944853693</v>
      </c>
      <c r="U21" s="169">
        <v>51036744.988910303</v>
      </c>
      <c r="V21" s="170">
        <v>114077823.933764</v>
      </c>
    </row>
    <row r="24" spans="1:22">
      <c r="A24" s="7"/>
      <c r="B24" s="7"/>
      <c r="C24" s="65"/>
      <c r="D24" s="65"/>
      <c r="E24" s="65"/>
    </row>
    <row r="25" spans="1:22">
      <c r="A25" s="171"/>
      <c r="B25" s="171"/>
      <c r="C25" s="7"/>
      <c r="D25" s="65"/>
      <c r="E25" s="65"/>
    </row>
    <row r="26" spans="1:22">
      <c r="A26" s="171"/>
      <c r="B26" s="66"/>
      <c r="C26" s="7"/>
      <c r="D26" s="65"/>
      <c r="E26" s="65"/>
    </row>
    <row r="27" spans="1:22">
      <c r="A27" s="171"/>
      <c r="B27" s="171"/>
      <c r="C27" s="7"/>
      <c r="D27" s="65"/>
      <c r="E27" s="65"/>
    </row>
    <row r="28" spans="1:22">
      <c r="A28" s="171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6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7" customWidth="1"/>
    <col min="4" max="4" width="14.85546875" style="287" bestFit="1" customWidth="1"/>
    <col min="5" max="5" width="17.7109375" style="287" customWidth="1"/>
    <col min="6" max="6" width="15.85546875" style="287" customWidth="1"/>
    <col min="7" max="7" width="17.42578125" style="287" customWidth="1"/>
    <col min="8" max="8" width="15.28515625" style="287" customWidth="1"/>
    <col min="9" max="16384" width="9.140625" style="40"/>
  </cols>
  <sheetData>
    <row r="1" spans="1:11">
      <c r="A1" s="2" t="s">
        <v>30</v>
      </c>
      <c r="B1" s="4" t="str">
        <f>'Info '!C2</f>
        <v>JSC "BasisBank"</v>
      </c>
    </row>
    <row r="2" spans="1:11">
      <c r="A2" s="2" t="s">
        <v>31</v>
      </c>
      <c r="B2" s="482">
        <v>43555</v>
      </c>
    </row>
    <row r="4" spans="1:11" ht="13.5" thickBot="1">
      <c r="A4" s="2" t="s">
        <v>255</v>
      </c>
      <c r="B4" s="156" t="s">
        <v>378</v>
      </c>
    </row>
    <row r="5" spans="1:11">
      <c r="A5" s="157"/>
      <c r="B5" s="172"/>
      <c r="C5" s="288" t="s">
        <v>0</v>
      </c>
      <c r="D5" s="288" t="s">
        <v>1</v>
      </c>
      <c r="E5" s="288" t="s">
        <v>2</v>
      </c>
      <c r="F5" s="288" t="s">
        <v>3</v>
      </c>
      <c r="G5" s="289" t="s">
        <v>4</v>
      </c>
      <c r="H5" s="290" t="s">
        <v>5</v>
      </c>
      <c r="I5" s="173"/>
    </row>
    <row r="6" spans="1:11" s="173" customFormat="1" ht="12.75" customHeight="1">
      <c r="A6" s="174"/>
      <c r="B6" s="575" t="s">
        <v>254</v>
      </c>
      <c r="C6" s="577" t="s">
        <v>370</v>
      </c>
      <c r="D6" s="579" t="s">
        <v>369</v>
      </c>
      <c r="E6" s="580"/>
      <c r="F6" s="577" t="s">
        <v>374</v>
      </c>
      <c r="G6" s="577" t="s">
        <v>375</v>
      </c>
      <c r="H6" s="573" t="s">
        <v>373</v>
      </c>
    </row>
    <row r="7" spans="1:11" ht="38.25">
      <c r="A7" s="176"/>
      <c r="B7" s="576"/>
      <c r="C7" s="578"/>
      <c r="D7" s="291" t="s">
        <v>372</v>
      </c>
      <c r="E7" s="291" t="s">
        <v>371</v>
      </c>
      <c r="F7" s="578"/>
      <c r="G7" s="578"/>
      <c r="H7" s="574"/>
      <c r="I7" s="173"/>
    </row>
    <row r="8" spans="1:11">
      <c r="A8" s="174">
        <v>1</v>
      </c>
      <c r="B8" s="1" t="s">
        <v>93</v>
      </c>
      <c r="C8" s="292">
        <v>364628484.39230001</v>
      </c>
      <c r="D8" s="293"/>
      <c r="E8" s="292"/>
      <c r="F8" s="292">
        <v>169115402.35229999</v>
      </c>
      <c r="G8" s="294">
        <v>169115402.35229999</v>
      </c>
      <c r="H8" s="296">
        <f>G8/(C8+E8)</f>
        <v>0.46380195072843095</v>
      </c>
      <c r="K8" s="468"/>
    </row>
    <row r="9" spans="1:11" ht="15" customHeight="1">
      <c r="A9" s="174">
        <v>2</v>
      </c>
      <c r="B9" s="1" t="s">
        <v>94</v>
      </c>
      <c r="C9" s="292">
        <v>0</v>
      </c>
      <c r="D9" s="293"/>
      <c r="E9" s="292"/>
      <c r="F9" s="292">
        <v>0</v>
      </c>
      <c r="G9" s="294">
        <v>0</v>
      </c>
      <c r="H9" s="296" t="e">
        <f t="shared" ref="H9:H21" si="0">G9/(C9+E9)</f>
        <v>#DIV/0!</v>
      </c>
      <c r="K9" s="468"/>
    </row>
    <row r="10" spans="1:11">
      <c r="A10" s="174">
        <v>3</v>
      </c>
      <c r="B10" s="1" t="s">
        <v>272</v>
      </c>
      <c r="C10" s="292">
        <v>137.03980000000001</v>
      </c>
      <c r="D10" s="293">
        <v>87182</v>
      </c>
      <c r="E10" s="292">
        <v>87182</v>
      </c>
      <c r="F10" s="292">
        <v>87319.039799999999</v>
      </c>
      <c r="G10" s="294">
        <v>87319.039799999999</v>
      </c>
      <c r="H10" s="296">
        <f t="shared" si="0"/>
        <v>1</v>
      </c>
      <c r="K10" s="468"/>
    </row>
    <row r="11" spans="1:11">
      <c r="A11" s="174">
        <v>4</v>
      </c>
      <c r="B11" s="1" t="s">
        <v>95</v>
      </c>
      <c r="C11" s="292">
        <v>0</v>
      </c>
      <c r="D11" s="293"/>
      <c r="E11" s="292"/>
      <c r="F11" s="292">
        <v>0</v>
      </c>
      <c r="G11" s="294">
        <v>0</v>
      </c>
      <c r="H11" s="296" t="e">
        <f t="shared" si="0"/>
        <v>#DIV/0!</v>
      </c>
      <c r="K11" s="468"/>
    </row>
    <row r="12" spans="1:11">
      <c r="A12" s="174">
        <v>5</v>
      </c>
      <c r="B12" s="1" t="s">
        <v>96</v>
      </c>
      <c r="C12" s="292">
        <v>0</v>
      </c>
      <c r="D12" s="293"/>
      <c r="E12" s="292"/>
      <c r="F12" s="292">
        <v>0</v>
      </c>
      <c r="G12" s="294">
        <v>0</v>
      </c>
      <c r="H12" s="296" t="e">
        <f t="shared" si="0"/>
        <v>#DIV/0!</v>
      </c>
      <c r="K12" s="468"/>
    </row>
    <row r="13" spans="1:11">
      <c r="A13" s="174">
        <v>6</v>
      </c>
      <c r="B13" s="1" t="s">
        <v>97</v>
      </c>
      <c r="C13" s="292">
        <v>27715494.974799998</v>
      </c>
      <c r="D13" s="293"/>
      <c r="E13" s="292"/>
      <c r="F13" s="292">
        <v>12262957.842610002</v>
      </c>
      <c r="G13" s="294">
        <v>12262957.842610002</v>
      </c>
      <c r="H13" s="296">
        <f t="shared" si="0"/>
        <v>0.44245855445699084</v>
      </c>
      <c r="K13" s="468"/>
    </row>
    <row r="14" spans="1:11">
      <c r="A14" s="174">
        <v>7</v>
      </c>
      <c r="B14" s="1" t="s">
        <v>98</v>
      </c>
      <c r="C14" s="292">
        <v>584423890.66675353</v>
      </c>
      <c r="D14" s="293">
        <v>83330773.936900005</v>
      </c>
      <c r="E14" s="292">
        <v>59343228.636029996</v>
      </c>
      <c r="F14" s="292">
        <v>643767119.30278349</v>
      </c>
      <c r="G14" s="294">
        <v>563505377.90174448</v>
      </c>
      <c r="H14" s="296">
        <f t="shared" si="0"/>
        <v>0.87532488225250682</v>
      </c>
      <c r="K14" s="468"/>
    </row>
    <row r="15" spans="1:11">
      <c r="A15" s="174">
        <v>8</v>
      </c>
      <c r="B15" s="1" t="s">
        <v>99</v>
      </c>
      <c r="C15" s="292">
        <v>138118135.5230214</v>
      </c>
      <c r="D15" s="293">
        <v>13098699.810402719</v>
      </c>
      <c r="E15" s="292">
        <v>9702964.9511720184</v>
      </c>
      <c r="F15" s="292">
        <v>113291566.59343807</v>
      </c>
      <c r="G15" s="294">
        <v>110859827.27515617</v>
      </c>
      <c r="H15" s="296">
        <f t="shared" si="0"/>
        <v>0.74995942338089994</v>
      </c>
      <c r="K15" s="468"/>
    </row>
    <row r="16" spans="1:11">
      <c r="A16" s="174">
        <v>9</v>
      </c>
      <c r="B16" s="1" t="s">
        <v>100</v>
      </c>
      <c r="C16" s="292">
        <v>19040197.405256502</v>
      </c>
      <c r="D16" s="293">
        <v>31548021.585200001</v>
      </c>
      <c r="E16" s="292">
        <v>30914850.052600004</v>
      </c>
      <c r="F16" s="292">
        <v>37723093.258391723</v>
      </c>
      <c r="G16" s="294">
        <v>19902403.386562023</v>
      </c>
      <c r="H16" s="296">
        <f t="shared" si="0"/>
        <v>0.39840625521079237</v>
      </c>
      <c r="K16" s="468"/>
    </row>
    <row r="17" spans="1:11">
      <c r="A17" s="174">
        <v>10</v>
      </c>
      <c r="B17" s="1" t="s">
        <v>101</v>
      </c>
      <c r="C17" s="292">
        <v>27703476.691042598</v>
      </c>
      <c r="D17" s="293">
        <v>1679982.0619999997</v>
      </c>
      <c r="E17" s="292">
        <v>1304527.406</v>
      </c>
      <c r="F17" s="292">
        <v>35489109.8730442</v>
      </c>
      <c r="G17" s="294">
        <v>35001316.190574199</v>
      </c>
      <c r="H17" s="296">
        <f t="shared" si="0"/>
        <v>1.2066089095093111</v>
      </c>
      <c r="K17" s="468"/>
    </row>
    <row r="18" spans="1:11">
      <c r="A18" s="174">
        <v>11</v>
      </c>
      <c r="B18" s="1" t="s">
        <v>102</v>
      </c>
      <c r="C18" s="292">
        <v>39490382.608408004</v>
      </c>
      <c r="D18" s="293">
        <v>687525.13200000045</v>
      </c>
      <c r="E18" s="292">
        <v>687525.13200000045</v>
      </c>
      <c r="F18" s="292">
        <v>46376722.478489451</v>
      </c>
      <c r="G18" s="294">
        <v>44010307.453675754</v>
      </c>
      <c r="H18" s="296">
        <f t="shared" si="0"/>
        <v>1.0953857462670562</v>
      </c>
      <c r="K18" s="468"/>
    </row>
    <row r="19" spans="1:11">
      <c r="A19" s="174">
        <v>12</v>
      </c>
      <c r="B19" s="1" t="s">
        <v>103</v>
      </c>
      <c r="C19" s="292">
        <v>2532268.3983999998</v>
      </c>
      <c r="D19" s="293">
        <v>16615201.081499999</v>
      </c>
      <c r="E19" s="292">
        <v>15849014.46575</v>
      </c>
      <c r="F19" s="292">
        <v>18381282.864149999</v>
      </c>
      <c r="G19" s="294">
        <v>14518759.706698</v>
      </c>
      <c r="H19" s="296">
        <f t="shared" si="0"/>
        <v>0.78986650790379354</v>
      </c>
      <c r="K19" s="468"/>
    </row>
    <row r="20" spans="1:11">
      <c r="A20" s="174">
        <v>13</v>
      </c>
      <c r="B20" s="1" t="s">
        <v>249</v>
      </c>
      <c r="C20" s="292">
        <v>0</v>
      </c>
      <c r="D20" s="293"/>
      <c r="E20" s="292"/>
      <c r="F20" s="292">
        <v>0</v>
      </c>
      <c r="G20" s="294">
        <v>0</v>
      </c>
      <c r="H20" s="296" t="e">
        <f t="shared" si="0"/>
        <v>#DIV/0!</v>
      </c>
      <c r="K20" s="468"/>
    </row>
    <row r="21" spans="1:11">
      <c r="A21" s="174">
        <v>14</v>
      </c>
      <c r="B21" s="1" t="s">
        <v>105</v>
      </c>
      <c r="C21" s="292">
        <v>195152756.1745415</v>
      </c>
      <c r="D21" s="293">
        <v>17850446.2119</v>
      </c>
      <c r="E21" s="292">
        <v>11921248.246380009</v>
      </c>
      <c r="F21" s="292">
        <v>178021665.58572152</v>
      </c>
      <c r="G21" s="294">
        <v>171174744.10784394</v>
      </c>
      <c r="H21" s="296">
        <f t="shared" si="0"/>
        <v>0.82663560105736511</v>
      </c>
      <c r="K21" s="468"/>
    </row>
    <row r="22" spans="1:11" ht="13.5" thickBot="1">
      <c r="A22" s="177"/>
      <c r="B22" s="178" t="s">
        <v>106</v>
      </c>
      <c r="C22" s="295">
        <v>1398805223.8743236</v>
      </c>
      <c r="D22" s="295">
        <v>164897831.81990272</v>
      </c>
      <c r="E22" s="295">
        <v>129810540.88993201</v>
      </c>
      <c r="F22" s="295">
        <v>1254516239.1907284</v>
      </c>
      <c r="G22" s="295">
        <v>1140438415.2569644</v>
      </c>
      <c r="H22" s="297">
        <f>G22/(C22+E22)</f>
        <v>0.74605956679561258</v>
      </c>
      <c r="K22" s="468"/>
    </row>
    <row r="25" spans="1:11">
      <c r="C25" s="469"/>
      <c r="D25" s="469"/>
      <c r="E25" s="469"/>
      <c r="F25" s="469"/>
      <c r="G25" s="469"/>
      <c r="H25" s="469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6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/>
  <cols>
    <col min="1" max="1" width="10.5703125" style="287" bestFit="1" customWidth="1"/>
    <col min="2" max="2" width="104.140625" style="287" customWidth="1"/>
    <col min="3" max="4" width="12.7109375" style="287" customWidth="1"/>
    <col min="5" max="5" width="13.5703125" style="287" bestFit="1" customWidth="1"/>
    <col min="6" max="11" width="12.7109375" style="287" customWidth="1"/>
    <col min="12" max="16384" width="9.140625" style="287"/>
  </cols>
  <sheetData>
    <row r="1" spans="1:11">
      <c r="A1" s="287" t="s">
        <v>30</v>
      </c>
      <c r="B1" s="287" t="str">
        <f>'Info '!C2</f>
        <v>JSC "BasisBank"</v>
      </c>
    </row>
    <row r="2" spans="1:11">
      <c r="A2" s="287" t="s">
        <v>31</v>
      </c>
      <c r="B2" s="482">
        <v>43555</v>
      </c>
      <c r="C2" s="311"/>
      <c r="D2" s="311"/>
    </row>
    <row r="3" spans="1:11">
      <c r="B3" s="311"/>
      <c r="C3" s="311"/>
      <c r="D3" s="311"/>
    </row>
    <row r="4" spans="1:11" ht="13.5" thickBot="1">
      <c r="A4" s="287" t="s">
        <v>251</v>
      </c>
      <c r="B4" s="344" t="s">
        <v>379</v>
      </c>
      <c r="C4" s="311"/>
      <c r="D4" s="311"/>
    </row>
    <row r="5" spans="1:11" ht="30" customHeight="1">
      <c r="A5" s="581"/>
      <c r="B5" s="582"/>
      <c r="C5" s="583" t="s">
        <v>432</v>
      </c>
      <c r="D5" s="583"/>
      <c r="E5" s="583"/>
      <c r="F5" s="583" t="s">
        <v>433</v>
      </c>
      <c r="G5" s="583"/>
      <c r="H5" s="583"/>
      <c r="I5" s="583" t="s">
        <v>434</v>
      </c>
      <c r="J5" s="583"/>
      <c r="K5" s="584"/>
    </row>
    <row r="6" spans="1:11">
      <c r="A6" s="312"/>
      <c r="B6" s="313"/>
      <c r="C6" s="47" t="s">
        <v>69</v>
      </c>
      <c r="D6" s="47" t="s">
        <v>70</v>
      </c>
      <c r="E6" s="47" t="s">
        <v>71</v>
      </c>
      <c r="F6" s="47" t="s">
        <v>69</v>
      </c>
      <c r="G6" s="47" t="s">
        <v>70</v>
      </c>
      <c r="H6" s="47" t="s">
        <v>71</v>
      </c>
      <c r="I6" s="47" t="s">
        <v>69</v>
      </c>
      <c r="J6" s="47" t="s">
        <v>70</v>
      </c>
      <c r="K6" s="47" t="s">
        <v>71</v>
      </c>
    </row>
    <row r="7" spans="1:11">
      <c r="A7" s="314" t="s">
        <v>382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>
      <c r="A8" s="317">
        <v>1</v>
      </c>
      <c r="B8" s="318" t="s">
        <v>380</v>
      </c>
      <c r="C8" s="319"/>
      <c r="D8" s="319"/>
      <c r="E8" s="319"/>
      <c r="F8" s="320">
        <v>194222110.20844439</v>
      </c>
      <c r="G8" s="320">
        <v>175543544.03803951</v>
      </c>
      <c r="H8" s="320">
        <v>369765654.24648392</v>
      </c>
      <c r="I8" s="320">
        <v>192496222.48822239</v>
      </c>
      <c r="J8" s="320">
        <v>181911078.0327189</v>
      </c>
      <c r="K8" s="321">
        <v>374407300.52094126</v>
      </c>
    </row>
    <row r="9" spans="1:11">
      <c r="A9" s="314" t="s">
        <v>383</v>
      </c>
      <c r="B9" s="315"/>
      <c r="C9" s="315"/>
      <c r="D9" s="315"/>
      <c r="E9" s="315"/>
      <c r="F9" s="315"/>
      <c r="G9" s="315"/>
      <c r="H9" s="315"/>
      <c r="I9" s="315"/>
      <c r="J9" s="315"/>
      <c r="K9" s="316"/>
    </row>
    <row r="10" spans="1:11">
      <c r="A10" s="322">
        <v>2</v>
      </c>
      <c r="B10" s="323" t="s">
        <v>391</v>
      </c>
      <c r="C10" s="472">
        <v>44875814.568944395</v>
      </c>
      <c r="D10" s="473">
        <v>209369979.6688942</v>
      </c>
      <c r="E10" s="473">
        <v>254245794.2378386</v>
      </c>
      <c r="F10" s="473">
        <v>8132364.0912157446</v>
      </c>
      <c r="G10" s="473">
        <v>27691149.473519877</v>
      </c>
      <c r="H10" s="473">
        <v>35823513.564735621</v>
      </c>
      <c r="I10" s="473">
        <v>1681208.0348936701</v>
      </c>
      <c r="J10" s="473">
        <v>4809528.5716694864</v>
      </c>
      <c r="K10" s="474">
        <v>6490736.6065631565</v>
      </c>
    </row>
    <row r="11" spans="1:11">
      <c r="A11" s="322">
        <v>3</v>
      </c>
      <c r="B11" s="323" t="s">
        <v>385</v>
      </c>
      <c r="C11" s="472">
        <v>253240257.34548867</v>
      </c>
      <c r="D11" s="473">
        <v>574193256.83915854</v>
      </c>
      <c r="E11" s="473">
        <v>827433514.1846472</v>
      </c>
      <c r="F11" s="473">
        <v>79669256.747071669</v>
      </c>
      <c r="G11" s="473">
        <v>76545940.043049455</v>
      </c>
      <c r="H11" s="473">
        <v>156215196.79012114</v>
      </c>
      <c r="I11" s="473">
        <v>61285981.065661408</v>
      </c>
      <c r="J11" s="473">
        <v>66168243.521425068</v>
      </c>
      <c r="K11" s="474">
        <v>127454224.58708647</v>
      </c>
    </row>
    <row r="12" spans="1:11">
      <c r="A12" s="322">
        <v>4</v>
      </c>
      <c r="B12" s="323" t="s">
        <v>386</v>
      </c>
      <c r="C12" s="472">
        <v>33999999.999999896</v>
      </c>
      <c r="D12" s="473">
        <v>0</v>
      </c>
      <c r="E12" s="473">
        <v>33999999.999999896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4">
        <v>0</v>
      </c>
    </row>
    <row r="13" spans="1:11">
      <c r="A13" s="322">
        <v>5</v>
      </c>
      <c r="B13" s="323" t="s">
        <v>394</v>
      </c>
      <c r="C13" s="472">
        <v>64930237.882429093</v>
      </c>
      <c r="D13" s="473">
        <v>51603280.653636999</v>
      </c>
      <c r="E13" s="473">
        <v>116533518.53606609</v>
      </c>
      <c r="F13" s="473">
        <v>12632025.615191897</v>
      </c>
      <c r="G13" s="473">
        <v>17828135.944882382</v>
      </c>
      <c r="H13" s="473">
        <v>30460161.560074277</v>
      </c>
      <c r="I13" s="473">
        <v>4946479.7033824343</v>
      </c>
      <c r="J13" s="473">
        <v>6729500.4471460106</v>
      </c>
      <c r="K13" s="474">
        <v>11675980.150528446</v>
      </c>
    </row>
    <row r="14" spans="1:11">
      <c r="A14" s="322">
        <v>6</v>
      </c>
      <c r="B14" s="323" t="s">
        <v>427</v>
      </c>
      <c r="C14" s="472"/>
      <c r="D14" s="473"/>
      <c r="E14" s="473"/>
      <c r="F14" s="473"/>
      <c r="G14" s="473"/>
      <c r="H14" s="473"/>
      <c r="I14" s="473"/>
      <c r="J14" s="473"/>
      <c r="K14" s="474"/>
    </row>
    <row r="15" spans="1:11">
      <c r="A15" s="322">
        <v>7</v>
      </c>
      <c r="B15" s="323" t="s">
        <v>428</v>
      </c>
      <c r="C15" s="472">
        <v>9140857.3407770973</v>
      </c>
      <c r="D15" s="473">
        <v>8485000.7731175013</v>
      </c>
      <c r="E15" s="473">
        <v>17625858.113894597</v>
      </c>
      <c r="F15" s="473">
        <v>2454246.9196665999</v>
      </c>
      <c r="G15" s="473">
        <v>0</v>
      </c>
      <c r="H15" s="473"/>
      <c r="I15" s="473">
        <v>2454246.9196665999</v>
      </c>
      <c r="J15" s="473">
        <v>0</v>
      </c>
      <c r="K15" s="474">
        <v>2454246.9196665999</v>
      </c>
    </row>
    <row r="16" spans="1:11">
      <c r="A16" s="322">
        <v>8</v>
      </c>
      <c r="B16" s="324" t="s">
        <v>387</v>
      </c>
      <c r="C16" s="472">
        <v>406187167.13763911</v>
      </c>
      <c r="D16" s="473">
        <v>843651517.9348073</v>
      </c>
      <c r="E16" s="473">
        <v>1249838685.0724466</v>
      </c>
      <c r="F16" s="473">
        <v>102887893.37314591</v>
      </c>
      <c r="G16" s="473">
        <v>122065225.46145171</v>
      </c>
      <c r="H16" s="473">
        <v>224953118.83459762</v>
      </c>
      <c r="I16" s="473">
        <v>70367915.723604113</v>
      </c>
      <c r="J16" s="473">
        <v>77707272.540240571</v>
      </c>
      <c r="K16" s="474">
        <v>148075188.26384467</v>
      </c>
    </row>
    <row r="17" spans="1:11">
      <c r="A17" s="314" t="s">
        <v>384</v>
      </c>
      <c r="B17" s="315"/>
      <c r="C17" s="475"/>
      <c r="D17" s="475"/>
      <c r="E17" s="475"/>
      <c r="F17" s="475"/>
      <c r="G17" s="475"/>
      <c r="H17" s="475"/>
      <c r="I17" s="475"/>
      <c r="J17" s="475"/>
      <c r="K17" s="476"/>
    </row>
    <row r="18" spans="1:11">
      <c r="A18" s="322">
        <v>9</v>
      </c>
      <c r="B18" s="323" t="s">
        <v>390</v>
      </c>
      <c r="C18" s="472"/>
      <c r="D18" s="473">
        <v>0</v>
      </c>
      <c r="E18" s="473">
        <v>0</v>
      </c>
      <c r="F18" s="473"/>
      <c r="G18" s="473"/>
      <c r="H18" s="473"/>
      <c r="I18" s="473"/>
      <c r="J18" s="473"/>
      <c r="K18" s="474"/>
    </row>
    <row r="19" spans="1:11">
      <c r="A19" s="322">
        <v>10</v>
      </c>
      <c r="B19" s="323" t="s">
        <v>429</v>
      </c>
      <c r="C19" s="472">
        <v>332130795.85267627</v>
      </c>
      <c r="D19" s="473">
        <v>561832200.94711065</v>
      </c>
      <c r="E19" s="473">
        <v>893962996.79978693</v>
      </c>
      <c r="F19" s="473">
        <v>7656984.0396129508</v>
      </c>
      <c r="G19" s="473">
        <v>7144750.4664773494</v>
      </c>
      <c r="H19" s="473">
        <v>14801734.5060903</v>
      </c>
      <c r="I19" s="473">
        <v>9382871.7598349508</v>
      </c>
      <c r="J19" s="473">
        <v>42949581.877661347</v>
      </c>
      <c r="K19" s="474">
        <v>52332453.6374963</v>
      </c>
    </row>
    <row r="20" spans="1:11">
      <c r="A20" s="322">
        <v>11</v>
      </c>
      <c r="B20" s="323" t="s">
        <v>389</v>
      </c>
      <c r="C20" s="472">
        <v>2585554.3703333</v>
      </c>
      <c r="D20" s="473">
        <v>149221.18722769999</v>
      </c>
      <c r="E20" s="473">
        <v>2734775.5575609999</v>
      </c>
      <c r="F20" s="473">
        <v>0</v>
      </c>
      <c r="G20" s="473">
        <v>0</v>
      </c>
      <c r="H20" s="473">
        <v>0</v>
      </c>
      <c r="I20" s="473"/>
      <c r="J20" s="473"/>
      <c r="K20" s="474"/>
    </row>
    <row r="21" spans="1:11" ht="13.5" thickBot="1">
      <c r="A21" s="325">
        <v>12</v>
      </c>
      <c r="B21" s="326" t="s">
        <v>388</v>
      </c>
      <c r="C21" s="477">
        <v>334716350.22300959</v>
      </c>
      <c r="D21" s="478">
        <v>561981422.13433838</v>
      </c>
      <c r="E21" s="477">
        <v>896697772.35734797</v>
      </c>
      <c r="F21" s="478">
        <v>7656984.0396129508</v>
      </c>
      <c r="G21" s="478">
        <v>7144750.4664773494</v>
      </c>
      <c r="H21" s="478">
        <v>14801734.5060903</v>
      </c>
      <c r="I21" s="478">
        <v>9382871.7598349508</v>
      </c>
      <c r="J21" s="478">
        <v>42949581.877661347</v>
      </c>
      <c r="K21" s="479">
        <v>52332453.6374963</v>
      </c>
    </row>
    <row r="22" spans="1:11" ht="38.25" customHeight="1" thickBot="1">
      <c r="A22" s="327"/>
      <c r="B22" s="328"/>
      <c r="C22" s="328"/>
      <c r="D22" s="328"/>
      <c r="E22" s="328"/>
      <c r="F22" s="585" t="s">
        <v>431</v>
      </c>
      <c r="G22" s="583"/>
      <c r="H22" s="583"/>
      <c r="I22" s="585" t="s">
        <v>395</v>
      </c>
      <c r="J22" s="583"/>
      <c r="K22" s="584"/>
    </row>
    <row r="23" spans="1:11">
      <c r="A23" s="329">
        <v>13</v>
      </c>
      <c r="B23" s="330" t="s">
        <v>380</v>
      </c>
      <c r="C23" s="331"/>
      <c r="D23" s="331"/>
      <c r="E23" s="331"/>
      <c r="F23" s="332">
        <v>194222110.20844439</v>
      </c>
      <c r="G23" s="332">
        <v>175543544.03803951</v>
      </c>
      <c r="H23" s="332">
        <v>369765654.24648392</v>
      </c>
      <c r="I23" s="332">
        <v>192496222.48822239</v>
      </c>
      <c r="J23" s="332">
        <v>181911078.0327189</v>
      </c>
      <c r="K23" s="333">
        <v>374407300.52094126</v>
      </c>
    </row>
    <row r="24" spans="1:11" ht="13.5" thickBot="1">
      <c r="A24" s="334">
        <v>14</v>
      </c>
      <c r="B24" s="335" t="s">
        <v>392</v>
      </c>
      <c r="C24" s="336"/>
      <c r="D24" s="337"/>
      <c r="E24" s="338"/>
      <c r="F24" s="339">
        <v>95230909.333532944</v>
      </c>
      <c r="G24" s="339">
        <v>114920474.99497439</v>
      </c>
      <c r="H24" s="339">
        <v>210151384.32850733</v>
      </c>
      <c r="I24" s="339">
        <v>60985043.96376916</v>
      </c>
      <c r="J24" s="339">
        <v>34757690.662579224</v>
      </c>
      <c r="K24" s="340">
        <v>95742734.626348376</v>
      </c>
    </row>
    <row r="25" spans="1:11" ht="13.5" thickBot="1">
      <c r="A25" s="341">
        <v>15</v>
      </c>
      <c r="B25" s="342" t="s">
        <v>393</v>
      </c>
      <c r="C25" s="343"/>
      <c r="D25" s="343"/>
      <c r="E25" s="343"/>
      <c r="F25" s="470">
        <v>2.0394860404851181</v>
      </c>
      <c r="G25" s="470">
        <v>1.5275219150087591</v>
      </c>
      <c r="H25" s="470">
        <v>1.759520430607626</v>
      </c>
      <c r="I25" s="470">
        <v>3.1564496797375963</v>
      </c>
      <c r="J25" s="470">
        <v>5.233692876741312</v>
      </c>
      <c r="K25" s="471">
        <v>3.9105557406744937</v>
      </c>
    </row>
    <row r="27" spans="1:11" ht="25.5">
      <c r="B27" s="310" t="s">
        <v>430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6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0"/>
  </cols>
  <sheetData>
    <row r="1" spans="1:14">
      <c r="A1" s="4" t="s">
        <v>30</v>
      </c>
      <c r="B1" s="4" t="str">
        <f>'Info '!C2</f>
        <v>JSC "BasisBank"</v>
      </c>
    </row>
    <row r="2" spans="1:14" ht="14.25" customHeight="1">
      <c r="A2" s="4" t="s">
        <v>31</v>
      </c>
      <c r="B2" s="482">
        <v>43555</v>
      </c>
    </row>
    <row r="3" spans="1:14" ht="14.25" customHeight="1"/>
    <row r="4" spans="1:14" ht="13.5" thickBot="1">
      <c r="A4" s="4" t="s">
        <v>267</v>
      </c>
      <c r="B4" s="251" t="s">
        <v>28</v>
      </c>
    </row>
    <row r="5" spans="1:14" s="184" customFormat="1">
      <c r="A5" s="180"/>
      <c r="B5" s="181"/>
      <c r="C5" s="182" t="s">
        <v>0</v>
      </c>
      <c r="D5" s="182" t="s">
        <v>1</v>
      </c>
      <c r="E5" s="182" t="s">
        <v>2</v>
      </c>
      <c r="F5" s="182" t="s">
        <v>3</v>
      </c>
      <c r="G5" s="182" t="s">
        <v>4</v>
      </c>
      <c r="H5" s="182" t="s">
        <v>5</v>
      </c>
      <c r="I5" s="182" t="s">
        <v>8</v>
      </c>
      <c r="J5" s="182" t="s">
        <v>9</v>
      </c>
      <c r="K5" s="182" t="s">
        <v>10</v>
      </c>
      <c r="L5" s="182" t="s">
        <v>11</v>
      </c>
      <c r="M5" s="182" t="s">
        <v>12</v>
      </c>
      <c r="N5" s="183" t="s">
        <v>13</v>
      </c>
    </row>
    <row r="6" spans="1:14" ht="25.5">
      <c r="A6" s="185"/>
      <c r="B6" s="186"/>
      <c r="C6" s="187" t="s">
        <v>266</v>
      </c>
      <c r="D6" s="188" t="s">
        <v>265</v>
      </c>
      <c r="E6" s="189" t="s">
        <v>264</v>
      </c>
      <c r="F6" s="190">
        <v>0</v>
      </c>
      <c r="G6" s="190">
        <v>0.2</v>
      </c>
      <c r="H6" s="190">
        <v>0.35</v>
      </c>
      <c r="I6" s="190">
        <v>0.5</v>
      </c>
      <c r="J6" s="190">
        <v>0.75</v>
      </c>
      <c r="K6" s="190">
        <v>1</v>
      </c>
      <c r="L6" s="190">
        <v>1.5</v>
      </c>
      <c r="M6" s="190">
        <v>2.5</v>
      </c>
      <c r="N6" s="250" t="s">
        <v>278</v>
      </c>
    </row>
    <row r="7" spans="1:14" ht="15">
      <c r="A7" s="191">
        <v>1</v>
      </c>
      <c r="B7" s="192" t="s">
        <v>263</v>
      </c>
      <c r="C7" s="193">
        <f>SUM(C8:C13)</f>
        <v>0</v>
      </c>
      <c r="D7" s="186"/>
      <c r="E7" s="194">
        <f t="shared" ref="E7:M7" si="0">SUM(E8:E13)</f>
        <v>0</v>
      </c>
      <c r="F7" s="195">
        <f>SUM(F8:F13)</f>
        <v>0</v>
      </c>
      <c r="G7" s="195">
        <f t="shared" si="0"/>
        <v>0</v>
      </c>
      <c r="H7" s="195">
        <f t="shared" si="0"/>
        <v>0</v>
      </c>
      <c r="I7" s="195">
        <f t="shared" si="0"/>
        <v>0</v>
      </c>
      <c r="J7" s="195">
        <f t="shared" si="0"/>
        <v>0</v>
      </c>
      <c r="K7" s="195">
        <f t="shared" si="0"/>
        <v>0</v>
      </c>
      <c r="L7" s="195">
        <f t="shared" si="0"/>
        <v>0</v>
      </c>
      <c r="M7" s="195">
        <f t="shared" si="0"/>
        <v>0</v>
      </c>
      <c r="N7" s="196">
        <f>SUM(N8:N13)</f>
        <v>0</v>
      </c>
    </row>
    <row r="8" spans="1:14" ht="14.25">
      <c r="A8" s="191">
        <v>1.1000000000000001</v>
      </c>
      <c r="B8" s="197" t="s">
        <v>261</v>
      </c>
      <c r="C8" s="195">
        <v>0</v>
      </c>
      <c r="D8" s="198">
        <v>0.02</v>
      </c>
      <c r="E8" s="194">
        <f>C8*D8</f>
        <v>0</v>
      </c>
      <c r="F8" s="195"/>
      <c r="G8" s="195"/>
      <c r="H8" s="195"/>
      <c r="I8" s="195"/>
      <c r="J8" s="195"/>
      <c r="K8" s="195"/>
      <c r="L8" s="195"/>
      <c r="M8" s="195"/>
      <c r="N8" s="196">
        <f>SUMPRODUCT($F$6:$M$6,F8:M8)</f>
        <v>0</v>
      </c>
    </row>
    <row r="9" spans="1:14" ht="14.25">
      <c r="A9" s="191">
        <v>1.2</v>
      </c>
      <c r="B9" s="197" t="s">
        <v>260</v>
      </c>
      <c r="C9" s="195">
        <v>0</v>
      </c>
      <c r="D9" s="198">
        <v>0.05</v>
      </c>
      <c r="E9" s="194">
        <f>C9*D9</f>
        <v>0</v>
      </c>
      <c r="F9" s="195"/>
      <c r="G9" s="195"/>
      <c r="H9" s="195"/>
      <c r="I9" s="195"/>
      <c r="J9" s="195"/>
      <c r="K9" s="195"/>
      <c r="L9" s="195"/>
      <c r="M9" s="195"/>
      <c r="N9" s="196">
        <f t="shared" ref="N9:N12" si="1">SUMPRODUCT($F$6:$M$6,F9:M9)</f>
        <v>0</v>
      </c>
    </row>
    <row r="10" spans="1:14" ht="14.25">
      <c r="A10" s="191">
        <v>1.3</v>
      </c>
      <c r="B10" s="197" t="s">
        <v>259</v>
      </c>
      <c r="C10" s="195">
        <v>0</v>
      </c>
      <c r="D10" s="198">
        <v>0.08</v>
      </c>
      <c r="E10" s="194">
        <f>C10*D10</f>
        <v>0</v>
      </c>
      <c r="F10" s="195"/>
      <c r="G10" s="195"/>
      <c r="H10" s="195"/>
      <c r="I10" s="195"/>
      <c r="J10" s="195"/>
      <c r="K10" s="195"/>
      <c r="L10" s="195"/>
      <c r="M10" s="195"/>
      <c r="N10" s="196">
        <f>SUMPRODUCT($F$6:$M$6,F10:M10)</f>
        <v>0</v>
      </c>
    </row>
    <row r="11" spans="1:14" ht="14.25">
      <c r="A11" s="191">
        <v>1.4</v>
      </c>
      <c r="B11" s="197" t="s">
        <v>258</v>
      </c>
      <c r="C11" s="195">
        <v>0</v>
      </c>
      <c r="D11" s="198">
        <v>0.11</v>
      </c>
      <c r="E11" s="194">
        <f>C11*D11</f>
        <v>0</v>
      </c>
      <c r="F11" s="195"/>
      <c r="G11" s="195"/>
      <c r="H11" s="195"/>
      <c r="I11" s="195"/>
      <c r="J11" s="195"/>
      <c r="K11" s="195"/>
      <c r="L11" s="195"/>
      <c r="M11" s="195"/>
      <c r="N11" s="196">
        <f t="shared" si="1"/>
        <v>0</v>
      </c>
    </row>
    <row r="12" spans="1:14" ht="14.25">
      <c r="A12" s="191">
        <v>1.5</v>
      </c>
      <c r="B12" s="197" t="s">
        <v>257</v>
      </c>
      <c r="C12" s="195">
        <v>0</v>
      </c>
      <c r="D12" s="198">
        <v>0.14000000000000001</v>
      </c>
      <c r="E12" s="194">
        <f>C12*D12</f>
        <v>0</v>
      </c>
      <c r="F12" s="195"/>
      <c r="G12" s="195"/>
      <c r="H12" s="195"/>
      <c r="I12" s="195"/>
      <c r="J12" s="195"/>
      <c r="K12" s="195"/>
      <c r="L12" s="195"/>
      <c r="M12" s="195"/>
      <c r="N12" s="196">
        <f t="shared" si="1"/>
        <v>0</v>
      </c>
    </row>
    <row r="13" spans="1:14" ht="14.25">
      <c r="A13" s="191">
        <v>1.6</v>
      </c>
      <c r="B13" s="199" t="s">
        <v>256</v>
      </c>
      <c r="C13" s="195">
        <v>0</v>
      </c>
      <c r="D13" s="200"/>
      <c r="E13" s="195"/>
      <c r="F13" s="195"/>
      <c r="G13" s="195"/>
      <c r="H13" s="195"/>
      <c r="I13" s="195"/>
      <c r="J13" s="195"/>
      <c r="K13" s="195"/>
      <c r="L13" s="195"/>
      <c r="M13" s="195"/>
      <c r="N13" s="196">
        <f>SUMPRODUCT($F$6:$M$6,F13:M13)</f>
        <v>0</v>
      </c>
    </row>
    <row r="14" spans="1:14" ht="15">
      <c r="A14" s="191">
        <v>2</v>
      </c>
      <c r="B14" s="201" t="s">
        <v>262</v>
      </c>
      <c r="C14" s="193">
        <f>SUM(C15:C20)</f>
        <v>10000000</v>
      </c>
      <c r="D14" s="186"/>
      <c r="E14" s="194">
        <f t="shared" ref="E14:M14" si="2">SUM(E15:E20)</f>
        <v>50000</v>
      </c>
      <c r="F14" s="195">
        <f t="shared" si="2"/>
        <v>0</v>
      </c>
      <c r="G14" s="195">
        <f t="shared" si="2"/>
        <v>0</v>
      </c>
      <c r="H14" s="195">
        <f t="shared" si="2"/>
        <v>0</v>
      </c>
      <c r="I14" s="195">
        <f t="shared" si="2"/>
        <v>0</v>
      </c>
      <c r="J14" s="195">
        <f t="shared" si="2"/>
        <v>0</v>
      </c>
      <c r="K14" s="195">
        <f t="shared" si="2"/>
        <v>50000</v>
      </c>
      <c r="L14" s="195">
        <f t="shared" si="2"/>
        <v>0</v>
      </c>
      <c r="M14" s="195">
        <f t="shared" si="2"/>
        <v>0</v>
      </c>
      <c r="N14" s="196">
        <f>SUM(N15:N20)</f>
        <v>50000</v>
      </c>
    </row>
    <row r="15" spans="1:14" ht="15">
      <c r="A15" s="191">
        <v>2.1</v>
      </c>
      <c r="B15" s="199" t="s">
        <v>261</v>
      </c>
      <c r="C15" s="480">
        <v>10000000</v>
      </c>
      <c r="D15" s="198">
        <v>5.0000000000000001E-3</v>
      </c>
      <c r="E15" s="194">
        <f>C15*D15</f>
        <v>50000</v>
      </c>
      <c r="F15" s="195"/>
      <c r="G15" s="195"/>
      <c r="H15" s="195"/>
      <c r="I15" s="195"/>
      <c r="J15" s="195"/>
      <c r="K15" s="195">
        <v>50000</v>
      </c>
      <c r="L15" s="195"/>
      <c r="M15" s="195"/>
      <c r="N15" s="196">
        <f>SUMPRODUCT($F$6:$M$6,F15:M15)</f>
        <v>50000</v>
      </c>
    </row>
    <row r="16" spans="1:14" ht="14.25">
      <c r="A16" s="191">
        <v>2.2000000000000002</v>
      </c>
      <c r="B16" s="199" t="s">
        <v>260</v>
      </c>
      <c r="C16" s="195"/>
      <c r="D16" s="198">
        <v>0.01</v>
      </c>
      <c r="E16" s="194">
        <f>C16*D16</f>
        <v>0</v>
      </c>
      <c r="F16" s="195"/>
      <c r="G16" s="195"/>
      <c r="H16" s="195"/>
      <c r="I16" s="195"/>
      <c r="J16" s="195"/>
      <c r="K16" s="195"/>
      <c r="L16" s="195"/>
      <c r="M16" s="195"/>
      <c r="N16" s="196">
        <f t="shared" ref="N16:N20" si="3">SUMPRODUCT($F$6:$M$6,F16:M16)</f>
        <v>0</v>
      </c>
    </row>
    <row r="17" spans="1:14" ht="14.25">
      <c r="A17" s="191">
        <v>2.2999999999999998</v>
      </c>
      <c r="B17" s="199" t="s">
        <v>259</v>
      </c>
      <c r="C17" s="195"/>
      <c r="D17" s="198">
        <v>0.02</v>
      </c>
      <c r="E17" s="194">
        <f>C17*D17</f>
        <v>0</v>
      </c>
      <c r="F17" s="195"/>
      <c r="G17" s="195"/>
      <c r="H17" s="195"/>
      <c r="I17" s="195"/>
      <c r="J17" s="195"/>
      <c r="K17" s="195"/>
      <c r="L17" s="195"/>
      <c r="M17" s="195"/>
      <c r="N17" s="196">
        <f t="shared" si="3"/>
        <v>0</v>
      </c>
    </row>
    <row r="18" spans="1:14" ht="14.25">
      <c r="A18" s="191">
        <v>2.4</v>
      </c>
      <c r="B18" s="199" t="s">
        <v>258</v>
      </c>
      <c r="C18" s="195"/>
      <c r="D18" s="198">
        <v>0.03</v>
      </c>
      <c r="E18" s="194">
        <f>C18*D18</f>
        <v>0</v>
      </c>
      <c r="F18" s="195"/>
      <c r="G18" s="195"/>
      <c r="H18" s="195"/>
      <c r="I18" s="195"/>
      <c r="J18" s="195"/>
      <c r="K18" s="195"/>
      <c r="L18" s="195"/>
      <c r="M18" s="195"/>
      <c r="N18" s="196">
        <f t="shared" si="3"/>
        <v>0</v>
      </c>
    </row>
    <row r="19" spans="1:14" ht="14.25">
      <c r="A19" s="191">
        <v>2.5</v>
      </c>
      <c r="B19" s="199" t="s">
        <v>257</v>
      </c>
      <c r="C19" s="195"/>
      <c r="D19" s="198">
        <v>0.04</v>
      </c>
      <c r="E19" s="194">
        <f>C19*D19</f>
        <v>0</v>
      </c>
      <c r="F19" s="195"/>
      <c r="G19" s="195"/>
      <c r="H19" s="195"/>
      <c r="I19" s="195"/>
      <c r="J19" s="195"/>
      <c r="K19" s="195"/>
      <c r="L19" s="195"/>
      <c r="M19" s="195"/>
      <c r="N19" s="196">
        <f t="shared" si="3"/>
        <v>0</v>
      </c>
    </row>
    <row r="20" spans="1:14" ht="14.25">
      <c r="A20" s="191">
        <v>2.6</v>
      </c>
      <c r="B20" s="199" t="s">
        <v>256</v>
      </c>
      <c r="C20" s="195"/>
      <c r="D20" s="200"/>
      <c r="E20" s="202"/>
      <c r="F20" s="195"/>
      <c r="G20" s="195"/>
      <c r="H20" s="195"/>
      <c r="I20" s="195"/>
      <c r="J20" s="195"/>
      <c r="K20" s="195"/>
      <c r="L20" s="195"/>
      <c r="M20" s="195"/>
      <c r="N20" s="196">
        <f t="shared" si="3"/>
        <v>0</v>
      </c>
    </row>
    <row r="21" spans="1:14" ht="15.75" thickBot="1">
      <c r="A21" s="203"/>
      <c r="B21" s="204" t="s">
        <v>106</v>
      </c>
      <c r="C21" s="179">
        <f>C14+C7</f>
        <v>10000000</v>
      </c>
      <c r="D21" s="205"/>
      <c r="E21" s="206">
        <f>E14+E7</f>
        <v>50000</v>
      </c>
      <c r="F21" s="207">
        <f>F7+F14</f>
        <v>0</v>
      </c>
      <c r="G21" s="207">
        <f t="shared" ref="G21:L21" si="4">G7+G14</f>
        <v>0</v>
      </c>
      <c r="H21" s="207">
        <f t="shared" si="4"/>
        <v>0</v>
      </c>
      <c r="I21" s="207">
        <f t="shared" si="4"/>
        <v>0</v>
      </c>
      <c r="J21" s="207">
        <f t="shared" si="4"/>
        <v>0</v>
      </c>
      <c r="K21" s="207">
        <f t="shared" si="4"/>
        <v>50000</v>
      </c>
      <c r="L21" s="207">
        <f t="shared" si="4"/>
        <v>0</v>
      </c>
      <c r="M21" s="207">
        <f>M7+M14</f>
        <v>0</v>
      </c>
      <c r="N21" s="208">
        <f>N14+N7</f>
        <v>50000</v>
      </c>
    </row>
    <row r="22" spans="1:14">
      <c r="E22" s="209"/>
      <c r="F22" s="209"/>
      <c r="G22" s="209"/>
      <c r="H22" s="209"/>
      <c r="I22" s="209"/>
      <c r="J22" s="209"/>
      <c r="K22" s="209"/>
      <c r="L22" s="209"/>
      <c r="M22" s="20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="60" zoomScaleNormal="90" workbookViewId="0">
      <selection activeCell="B1" sqref="B1"/>
    </sheetView>
  </sheetViews>
  <sheetFormatPr defaultRowHeight="15"/>
  <cols>
    <col min="1" max="1" width="11.42578125" customWidth="1"/>
    <col min="2" max="2" width="76.85546875" style="388" customWidth="1"/>
    <col min="3" max="3" width="22.85546875" customWidth="1"/>
  </cols>
  <sheetData>
    <row r="1" spans="1:3">
      <c r="A1" s="2" t="s">
        <v>30</v>
      </c>
      <c r="B1" t="str">
        <f>'Info '!C2</f>
        <v>JSC "BasisBank"</v>
      </c>
    </row>
    <row r="2" spans="1:3">
      <c r="A2" s="2" t="s">
        <v>31</v>
      </c>
      <c r="B2" s="482">
        <v>43555</v>
      </c>
    </row>
    <row r="3" spans="1:3">
      <c r="A3" s="4"/>
      <c r="B3"/>
    </row>
    <row r="4" spans="1:3">
      <c r="A4" s="4" t="s">
        <v>435</v>
      </c>
      <c r="B4" t="s">
        <v>436</v>
      </c>
    </row>
    <row r="5" spans="1:3">
      <c r="A5" s="389" t="s">
        <v>437</v>
      </c>
      <c r="B5" s="390"/>
      <c r="C5" s="391"/>
    </row>
    <row r="6" spans="1:3" ht="24">
      <c r="A6" s="392">
        <v>1</v>
      </c>
      <c r="B6" s="393" t="s">
        <v>438</v>
      </c>
      <c r="C6" s="394">
        <v>1385641302.3828235</v>
      </c>
    </row>
    <row r="7" spans="1:3">
      <c r="A7" s="392">
        <v>2</v>
      </c>
      <c r="B7" s="393" t="s">
        <v>439</v>
      </c>
      <c r="C7" s="394">
        <v>-1604527.78</v>
      </c>
    </row>
    <row r="8" spans="1:3" ht="24">
      <c r="A8" s="395">
        <v>3</v>
      </c>
      <c r="B8" s="396" t="s">
        <v>440</v>
      </c>
      <c r="C8" s="394">
        <v>1384036774.6028235</v>
      </c>
    </row>
    <row r="9" spans="1:3">
      <c r="A9" s="389" t="s">
        <v>441</v>
      </c>
      <c r="B9" s="390"/>
      <c r="C9" s="397"/>
    </row>
    <row r="10" spans="1:3" ht="24">
      <c r="A10" s="398">
        <v>4</v>
      </c>
      <c r="B10" s="399" t="s">
        <v>442</v>
      </c>
      <c r="C10" s="394"/>
    </row>
    <row r="11" spans="1:3">
      <c r="A11" s="398">
        <v>5</v>
      </c>
      <c r="B11" s="400" t="s">
        <v>443</v>
      </c>
      <c r="C11" s="394"/>
    </row>
    <row r="12" spans="1:3">
      <c r="A12" s="398" t="s">
        <v>444</v>
      </c>
      <c r="B12" s="400" t="s">
        <v>445</v>
      </c>
      <c r="C12" s="394">
        <v>50000</v>
      </c>
    </row>
    <row r="13" spans="1:3" ht="24">
      <c r="A13" s="401">
        <v>6</v>
      </c>
      <c r="B13" s="399" t="s">
        <v>446</v>
      </c>
      <c r="C13" s="394"/>
    </row>
    <row r="14" spans="1:3">
      <c r="A14" s="401">
        <v>7</v>
      </c>
      <c r="B14" s="402" t="s">
        <v>447</v>
      </c>
      <c r="C14" s="394"/>
    </row>
    <row r="15" spans="1:3">
      <c r="A15" s="403">
        <v>8</v>
      </c>
      <c r="B15" s="404" t="s">
        <v>448</v>
      </c>
      <c r="C15" s="394"/>
    </row>
    <row r="16" spans="1:3">
      <c r="A16" s="401">
        <v>9</v>
      </c>
      <c r="B16" s="402" t="s">
        <v>449</v>
      </c>
      <c r="C16" s="394"/>
    </row>
    <row r="17" spans="1:3">
      <c r="A17" s="401">
        <v>10</v>
      </c>
      <c r="B17" s="402" t="s">
        <v>450</v>
      </c>
      <c r="C17" s="394"/>
    </row>
    <row r="18" spans="1:3">
      <c r="A18" s="405">
        <v>11</v>
      </c>
      <c r="B18" s="406" t="s">
        <v>451</v>
      </c>
      <c r="C18" s="407">
        <v>50000</v>
      </c>
    </row>
    <row r="19" spans="1:3">
      <c r="A19" s="408" t="s">
        <v>452</v>
      </c>
      <c r="B19" s="409"/>
      <c r="C19" s="410"/>
    </row>
    <row r="20" spans="1:3" ht="24">
      <c r="A20" s="411">
        <v>12</v>
      </c>
      <c r="B20" s="399" t="s">
        <v>453</v>
      </c>
      <c r="C20" s="394"/>
    </row>
    <row r="21" spans="1:3">
      <c r="A21" s="411">
        <v>13</v>
      </c>
      <c r="B21" s="399" t="s">
        <v>454</v>
      </c>
      <c r="C21" s="394"/>
    </row>
    <row r="22" spans="1:3">
      <c r="A22" s="411">
        <v>14</v>
      </c>
      <c r="B22" s="399" t="s">
        <v>455</v>
      </c>
      <c r="C22" s="394"/>
    </row>
    <row r="23" spans="1:3" ht="24">
      <c r="A23" s="411" t="s">
        <v>456</v>
      </c>
      <c r="B23" s="399" t="s">
        <v>457</v>
      </c>
      <c r="C23" s="394"/>
    </row>
    <row r="24" spans="1:3">
      <c r="A24" s="411">
        <v>15</v>
      </c>
      <c r="B24" s="399" t="s">
        <v>458</v>
      </c>
      <c r="C24" s="394"/>
    </row>
    <row r="25" spans="1:3">
      <c r="A25" s="411" t="s">
        <v>459</v>
      </c>
      <c r="B25" s="399" t="s">
        <v>460</v>
      </c>
      <c r="C25" s="394"/>
    </row>
    <row r="26" spans="1:3">
      <c r="A26" s="412">
        <v>16</v>
      </c>
      <c r="B26" s="413" t="s">
        <v>461</v>
      </c>
      <c r="C26" s="407">
        <v>0</v>
      </c>
    </row>
    <row r="27" spans="1:3">
      <c r="A27" s="389" t="s">
        <v>462</v>
      </c>
      <c r="B27" s="390"/>
      <c r="C27" s="397"/>
    </row>
    <row r="28" spans="1:3">
      <c r="A28" s="414">
        <v>17</v>
      </c>
      <c r="B28" s="400" t="s">
        <v>463</v>
      </c>
      <c r="C28" s="394">
        <v>164897831.81990269</v>
      </c>
    </row>
    <row r="29" spans="1:3">
      <c r="A29" s="414">
        <v>18</v>
      </c>
      <c r="B29" s="400" t="s">
        <v>464</v>
      </c>
      <c r="C29" s="394">
        <v>-35087290.929970697</v>
      </c>
    </row>
    <row r="30" spans="1:3">
      <c r="A30" s="412">
        <v>19</v>
      </c>
      <c r="B30" s="413" t="s">
        <v>465</v>
      </c>
      <c r="C30" s="407">
        <v>129810540.88993199</v>
      </c>
    </row>
    <row r="31" spans="1:3">
      <c r="A31" s="389" t="s">
        <v>466</v>
      </c>
      <c r="B31" s="390"/>
      <c r="C31" s="397"/>
    </row>
    <row r="32" spans="1:3" ht="24">
      <c r="A32" s="414" t="s">
        <v>467</v>
      </c>
      <c r="B32" s="399" t="s">
        <v>468</v>
      </c>
      <c r="C32" s="415"/>
    </row>
    <row r="33" spans="1:3">
      <c r="A33" s="414" t="s">
        <v>469</v>
      </c>
      <c r="B33" s="400" t="s">
        <v>470</v>
      </c>
      <c r="C33" s="415"/>
    </row>
    <row r="34" spans="1:3">
      <c r="A34" s="389" t="s">
        <v>471</v>
      </c>
      <c r="B34" s="390"/>
      <c r="C34" s="397"/>
    </row>
    <row r="35" spans="1:3">
      <c r="A35" s="416">
        <v>20</v>
      </c>
      <c r="B35" s="417" t="s">
        <v>472</v>
      </c>
      <c r="C35" s="407">
        <v>209924565.16999999</v>
      </c>
    </row>
    <row r="36" spans="1:3">
      <c r="A36" s="412">
        <v>21</v>
      </c>
      <c r="B36" s="413" t="s">
        <v>473</v>
      </c>
      <c r="C36" s="407">
        <v>1513897315.4927554</v>
      </c>
    </row>
    <row r="37" spans="1:3">
      <c r="A37" s="389" t="s">
        <v>474</v>
      </c>
      <c r="B37" s="390"/>
      <c r="C37" s="397"/>
    </row>
    <row r="38" spans="1:3">
      <c r="A38" s="412">
        <v>22</v>
      </c>
      <c r="B38" s="413" t="s">
        <v>474</v>
      </c>
      <c r="C38" s="481">
        <v>0.13866499598202409</v>
      </c>
    </row>
    <row r="39" spans="1:3">
      <c r="A39" s="389" t="s">
        <v>475</v>
      </c>
      <c r="B39" s="390"/>
      <c r="C39" s="397"/>
    </row>
    <row r="40" spans="1:3">
      <c r="A40" s="418" t="s">
        <v>476</v>
      </c>
      <c r="B40" s="399" t="s">
        <v>477</v>
      </c>
      <c r="C40" s="415"/>
    </row>
    <row r="41" spans="1:3" ht="24">
      <c r="A41" s="419" t="s">
        <v>478</v>
      </c>
      <c r="B41" s="393" t="s">
        <v>479</v>
      </c>
      <c r="C41" s="415"/>
    </row>
  </sheetData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16" sqref="D1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" style="3" bestFit="1" customWidth="1"/>
    <col min="4" max="5" width="14" style="4" bestFit="1" customWidth="1"/>
    <col min="6" max="7" width="12.7109375" style="4" customWidth="1"/>
    <col min="8" max="8" width="6.7109375" style="5" customWidth="1"/>
    <col min="9" max="9" width="12.5703125" style="5" bestFit="1" customWidth="1"/>
    <col min="10" max="13" width="6.7109375" style="5" customWidth="1"/>
    <col min="14" max="16384" width="9.140625" style="5"/>
  </cols>
  <sheetData>
    <row r="1" spans="1:9">
      <c r="A1" s="2" t="s">
        <v>30</v>
      </c>
      <c r="B1" s="3" t="str">
        <f>'Info '!C2</f>
        <v>JSC "BasisBank"</v>
      </c>
    </row>
    <row r="2" spans="1:9">
      <c r="A2" s="2" t="s">
        <v>31</v>
      </c>
      <c r="B2" s="482">
        <v>43555</v>
      </c>
      <c r="C2" s="6"/>
      <c r="D2" s="7"/>
      <c r="E2" s="7"/>
      <c r="F2" s="7"/>
      <c r="G2" s="7"/>
      <c r="H2" s="8"/>
    </row>
    <row r="3" spans="1:9">
      <c r="A3" s="2"/>
      <c r="B3" s="6"/>
      <c r="C3" s="6"/>
      <c r="D3" s="7"/>
      <c r="E3" s="7"/>
      <c r="F3" s="7"/>
      <c r="G3" s="7"/>
      <c r="H3" s="8"/>
    </row>
    <row r="4" spans="1:9" ht="15" thickBot="1">
      <c r="A4" s="9" t="s">
        <v>141</v>
      </c>
      <c r="B4" s="10" t="s">
        <v>140</v>
      </c>
      <c r="C4" s="10"/>
      <c r="D4" s="10"/>
      <c r="E4" s="10"/>
      <c r="F4" s="10"/>
      <c r="G4" s="10"/>
      <c r="H4" s="8"/>
    </row>
    <row r="5" spans="1:9">
      <c r="A5" s="11" t="s">
        <v>6</v>
      </c>
      <c r="B5" s="12"/>
      <c r="C5" s="462">
        <v>43555</v>
      </c>
      <c r="D5" s="463">
        <v>43465</v>
      </c>
      <c r="E5" s="463">
        <v>43373</v>
      </c>
      <c r="F5" s="463">
        <v>43281</v>
      </c>
      <c r="G5" s="464">
        <v>43190</v>
      </c>
    </row>
    <row r="6" spans="1:9">
      <c r="B6" s="228" t="s">
        <v>139</v>
      </c>
      <c r="C6" s="319"/>
      <c r="D6" s="319"/>
      <c r="E6" s="319"/>
      <c r="F6" s="319"/>
      <c r="G6" s="351"/>
    </row>
    <row r="7" spans="1:9">
      <c r="A7" s="13"/>
      <c r="B7" s="229" t="s">
        <v>133</v>
      </c>
      <c r="C7" s="319"/>
      <c r="D7" s="319"/>
      <c r="E7" s="319"/>
      <c r="F7" s="319"/>
      <c r="G7" s="351"/>
    </row>
    <row r="8" spans="1:9" ht="15">
      <c r="A8" s="382">
        <v>1</v>
      </c>
      <c r="B8" s="14" t="s">
        <v>138</v>
      </c>
      <c r="C8" s="445">
        <v>209924565.16999999</v>
      </c>
      <c r="D8" s="446">
        <v>207916637.90359998</v>
      </c>
      <c r="E8" s="446">
        <v>196327317.77559999</v>
      </c>
      <c r="F8" s="446">
        <v>188528761.14989999</v>
      </c>
      <c r="G8" s="447">
        <v>182766871.02289999</v>
      </c>
    </row>
    <row r="9" spans="1:9" ht="15">
      <c r="A9" s="382">
        <v>2</v>
      </c>
      <c r="B9" s="14" t="s">
        <v>137</v>
      </c>
      <c r="C9" s="445">
        <v>209924565.16999999</v>
      </c>
      <c r="D9" s="446">
        <v>207916637.90359998</v>
      </c>
      <c r="E9" s="446">
        <v>196327317.77559999</v>
      </c>
      <c r="F9" s="446">
        <v>188528761.14989999</v>
      </c>
      <c r="G9" s="447">
        <v>182766871.02289999</v>
      </c>
    </row>
    <row r="10" spans="1:9" ht="15">
      <c r="A10" s="382">
        <v>3</v>
      </c>
      <c r="B10" s="14" t="s">
        <v>136</v>
      </c>
      <c r="C10" s="445">
        <v>224305045.36071205</v>
      </c>
      <c r="D10" s="446">
        <v>221980553.73650903</v>
      </c>
      <c r="E10" s="446">
        <v>209132513.19832939</v>
      </c>
      <c r="F10" s="446">
        <v>199865409.81702045</v>
      </c>
      <c r="G10" s="447">
        <v>193384593.5121879</v>
      </c>
    </row>
    <row r="11" spans="1:9" ht="15">
      <c r="A11" s="383"/>
      <c r="B11" s="228" t="s">
        <v>135</v>
      </c>
      <c r="C11" s="448"/>
      <c r="D11" s="448"/>
      <c r="E11" s="448"/>
      <c r="F11" s="448"/>
      <c r="G11" s="449"/>
    </row>
    <row r="12" spans="1:9" ht="15" customHeight="1">
      <c r="A12" s="382">
        <v>4</v>
      </c>
      <c r="B12" s="14" t="s">
        <v>268</v>
      </c>
      <c r="C12" s="450">
        <v>1243022792.4400394</v>
      </c>
      <c r="D12" s="446">
        <v>1227819485.8264616</v>
      </c>
      <c r="E12" s="446">
        <v>1113866214.8477025</v>
      </c>
      <c r="F12" s="446">
        <v>997805918.02298629</v>
      </c>
      <c r="G12" s="447">
        <v>941793246.47983563</v>
      </c>
    </row>
    <row r="13" spans="1:9" ht="15">
      <c r="A13" s="383"/>
      <c r="B13" s="228" t="s">
        <v>134</v>
      </c>
      <c r="C13" s="319"/>
      <c r="D13" s="319"/>
      <c r="E13" s="319"/>
      <c r="F13" s="319"/>
      <c r="G13" s="351"/>
    </row>
    <row r="14" spans="1:9" s="17" customFormat="1" ht="15">
      <c r="A14" s="382"/>
      <c r="B14" s="229" t="s">
        <v>133</v>
      </c>
      <c r="C14" s="308"/>
      <c r="D14" s="15"/>
      <c r="E14" s="15"/>
      <c r="F14" s="15"/>
      <c r="G14" s="16"/>
    </row>
    <row r="15" spans="1:9" ht="15">
      <c r="A15" s="384">
        <v>5</v>
      </c>
      <c r="B15" s="14" t="str">
        <f>"Common equity Tier 1 ratio &gt;="&amp;'9.1. Capital Requirements'!C19*100&amp;"%"</f>
        <v>Common equity Tier 1 ratio &gt;=8.94687191191106%</v>
      </c>
      <c r="C15" s="451">
        <v>0.16888231370071702</v>
      </c>
      <c r="D15" s="586">
        <v>0.16933811549964817</v>
      </c>
      <c r="E15" s="452">
        <v>0.17625753897423271</v>
      </c>
      <c r="F15" s="452">
        <v>0.18894331827921357</v>
      </c>
      <c r="G15" s="453">
        <v>0.19406262649050876</v>
      </c>
      <c r="I15" s="529"/>
    </row>
    <row r="16" spans="1:9" ht="15" customHeight="1">
      <c r="A16" s="384">
        <v>6</v>
      </c>
      <c r="B16" s="14" t="str">
        <f>"Tier 1 ratio &gt;="&amp;'9.1. Capital Requirements'!C20*100&amp;"%"</f>
        <v>Tier 1 ratio &gt;=11.1040264753643%</v>
      </c>
      <c r="C16" s="451">
        <v>0.16888231370071702</v>
      </c>
      <c r="D16" s="586">
        <v>0.16933811549964817</v>
      </c>
      <c r="E16" s="452">
        <v>0.17625753897423271</v>
      </c>
      <c r="F16" s="452">
        <v>0.18894331827921357</v>
      </c>
      <c r="G16" s="453">
        <v>0.19406262649050876</v>
      </c>
      <c r="I16" s="530"/>
    </row>
    <row r="17" spans="1:7" ht="15">
      <c r="A17" s="384">
        <v>7</v>
      </c>
      <c r="B17" s="14" t="str">
        <f>"Total Regulatory Capital ratio &gt;="&amp;'9.1. Capital Requirements'!C21*100&amp;"%"</f>
        <v>Total Regulatory Capital ratio &gt;=16.7573933034176%</v>
      </c>
      <c r="C17" s="451">
        <v>0.18045127307794884</v>
      </c>
      <c r="D17" s="586">
        <v>0.18079249946672005</v>
      </c>
      <c r="E17" s="452">
        <v>0.1877537090277254</v>
      </c>
      <c r="F17" s="452">
        <v>0.20030489517743688</v>
      </c>
      <c r="G17" s="453">
        <v>0.20533656854623494</v>
      </c>
    </row>
    <row r="18" spans="1:7" ht="15">
      <c r="A18" s="383"/>
      <c r="B18" s="230" t="s">
        <v>132</v>
      </c>
      <c r="C18" s="454"/>
      <c r="D18" s="454"/>
      <c r="E18" s="454"/>
      <c r="F18" s="454"/>
      <c r="G18" s="455"/>
    </row>
    <row r="19" spans="1:7" ht="15" customHeight="1">
      <c r="A19" s="385">
        <v>8</v>
      </c>
      <c r="B19" s="14" t="s">
        <v>131</v>
      </c>
      <c r="C19" s="456">
        <v>7.5984220434931665E-2</v>
      </c>
      <c r="D19" s="457">
        <v>7.8368089387850878E-2</v>
      </c>
      <c r="E19" s="457">
        <v>7.8104187589757165E-2</v>
      </c>
      <c r="F19" s="457">
        <v>7.7036901215072812E-2</v>
      </c>
      <c r="G19" s="458">
        <v>7.566441192540542E-2</v>
      </c>
    </row>
    <row r="20" spans="1:7" ht="15">
      <c r="A20" s="385">
        <v>9</v>
      </c>
      <c r="B20" s="14" t="s">
        <v>130</v>
      </c>
      <c r="C20" s="456">
        <v>3.6769033292426312E-2</v>
      </c>
      <c r="D20" s="457">
        <v>3.5090610937669693E-2</v>
      </c>
      <c r="E20" s="457">
        <v>3.4366168971105143E-2</v>
      </c>
      <c r="F20" s="457">
        <v>3.3245239096760554E-2</v>
      </c>
      <c r="G20" s="458">
        <v>3.2079929684506549E-2</v>
      </c>
    </row>
    <row r="21" spans="1:7" ht="15">
      <c r="A21" s="385">
        <v>10</v>
      </c>
      <c r="B21" s="14" t="s">
        <v>129</v>
      </c>
      <c r="C21" s="456">
        <v>2.4997713503312775E-2</v>
      </c>
      <c r="D21" s="457">
        <v>3.1461724552654641E-2</v>
      </c>
      <c r="E21" s="457">
        <v>3.3852072924763985E-2</v>
      </c>
      <c r="F21" s="457">
        <v>3.4335787043946166E-2</v>
      </c>
      <c r="G21" s="458">
        <v>3.3294769218199322E-2</v>
      </c>
    </row>
    <row r="22" spans="1:7" ht="15">
      <c r="A22" s="385">
        <v>11</v>
      </c>
      <c r="B22" s="14" t="s">
        <v>128</v>
      </c>
      <c r="C22" s="456">
        <v>3.921518714250536E-2</v>
      </c>
      <c r="D22" s="457">
        <v>4.3277478450181192E-2</v>
      </c>
      <c r="E22" s="457">
        <v>4.3738018618652022E-2</v>
      </c>
      <c r="F22" s="457">
        <v>4.3791662118312258E-2</v>
      </c>
      <c r="G22" s="458">
        <v>4.3584482240898864E-2</v>
      </c>
    </row>
    <row r="23" spans="1:7" ht="15">
      <c r="A23" s="385">
        <v>12</v>
      </c>
      <c r="B23" s="14" t="s">
        <v>273</v>
      </c>
      <c r="C23" s="456">
        <v>6.4927878416268497E-3</v>
      </c>
      <c r="D23" s="457">
        <v>2.865169487050399E-2</v>
      </c>
      <c r="E23" s="457">
        <v>2.6187202272136337E-2</v>
      </c>
      <c r="F23" s="457">
        <v>2.7310911771382874E-2</v>
      </c>
      <c r="G23" s="458">
        <v>2.4906213690861573E-2</v>
      </c>
    </row>
    <row r="24" spans="1:7" ht="15">
      <c r="A24" s="385">
        <v>13</v>
      </c>
      <c r="B24" s="14" t="s">
        <v>274</v>
      </c>
      <c r="C24" s="456">
        <v>4.0940796990077043E-2</v>
      </c>
      <c r="D24" s="457">
        <v>0.17643253083622418</v>
      </c>
      <c r="E24" s="457">
        <v>0.15969965531778549</v>
      </c>
      <c r="F24" s="457">
        <v>0.16548233279919716</v>
      </c>
      <c r="G24" s="458">
        <v>0.15174898298464098</v>
      </c>
    </row>
    <row r="25" spans="1:7" ht="15">
      <c r="A25" s="383"/>
      <c r="B25" s="230" t="s">
        <v>353</v>
      </c>
      <c r="C25" s="454"/>
      <c r="D25" s="454"/>
      <c r="E25" s="454"/>
      <c r="F25" s="454"/>
      <c r="G25" s="455"/>
    </row>
    <row r="26" spans="1:7" ht="15">
      <c r="A26" s="385">
        <v>14</v>
      </c>
      <c r="B26" s="14" t="s">
        <v>127</v>
      </c>
      <c r="C26" s="456">
        <v>5.1365467993012871E-2</v>
      </c>
      <c r="D26" s="457">
        <v>3.7616392189984187E-2</v>
      </c>
      <c r="E26" s="457">
        <v>4.3636169586635083E-2</v>
      </c>
      <c r="F26" s="457">
        <v>4.3635759723426877E-2</v>
      </c>
      <c r="G26" s="458">
        <v>4.4231936387589578E-2</v>
      </c>
    </row>
    <row r="27" spans="1:7" ht="15" customHeight="1">
      <c r="A27" s="385">
        <v>15</v>
      </c>
      <c r="B27" s="14" t="s">
        <v>126</v>
      </c>
      <c r="C27" s="456">
        <v>4.2657769061922722E-2</v>
      </c>
      <c r="D27" s="457">
        <v>3.7622163075962334E-2</v>
      </c>
      <c r="E27" s="457">
        <v>4.1995041136196044E-2</v>
      </c>
      <c r="F27" s="457">
        <v>4.4171314808724299E-2</v>
      </c>
      <c r="G27" s="458">
        <v>4.4542014960707595E-2</v>
      </c>
    </row>
    <row r="28" spans="1:7" ht="15">
      <c r="A28" s="385">
        <v>16</v>
      </c>
      <c r="B28" s="14" t="s">
        <v>125</v>
      </c>
      <c r="C28" s="456">
        <v>0.63382651535182211</v>
      </c>
      <c r="D28" s="457">
        <v>0.6305399913877463</v>
      </c>
      <c r="E28" s="457">
        <v>0.65689633506682654</v>
      </c>
      <c r="F28" s="457">
        <v>0.63930391514887086</v>
      </c>
      <c r="G28" s="458">
        <v>0.67932930734375485</v>
      </c>
    </row>
    <row r="29" spans="1:7" ht="15" customHeight="1">
      <c r="A29" s="385">
        <v>17</v>
      </c>
      <c r="B29" s="14" t="s">
        <v>124</v>
      </c>
      <c r="C29" s="456">
        <v>0.5616304094212704</v>
      </c>
      <c r="D29" s="457">
        <v>0.57228772317317134</v>
      </c>
      <c r="E29" s="457">
        <v>0.57520453523023041</v>
      </c>
      <c r="F29" s="457">
        <v>0.58203727548934747</v>
      </c>
      <c r="G29" s="458">
        <v>0.59843618708836344</v>
      </c>
    </row>
    <row r="30" spans="1:7" ht="15">
      <c r="A30" s="385">
        <v>18</v>
      </c>
      <c r="B30" s="14" t="s">
        <v>123</v>
      </c>
      <c r="C30" s="456">
        <v>1.7273363159113694E-2</v>
      </c>
      <c r="D30" s="457">
        <v>0.16269619276535946</v>
      </c>
      <c r="E30" s="457">
        <v>0.12094314630074871</v>
      </c>
      <c r="F30" s="457">
        <v>-9.3635834371846459E-4</v>
      </c>
      <c r="G30" s="458">
        <v>-2.7100260994307006E-2</v>
      </c>
    </row>
    <row r="31" spans="1:7" ht="15" customHeight="1">
      <c r="A31" s="383"/>
      <c r="B31" s="230" t="s">
        <v>354</v>
      </c>
      <c r="C31" s="319"/>
      <c r="D31" s="319"/>
      <c r="E31" s="319"/>
      <c r="F31" s="319"/>
      <c r="G31" s="351"/>
    </row>
    <row r="32" spans="1:7" ht="15" customHeight="1">
      <c r="A32" s="385">
        <v>19</v>
      </c>
      <c r="B32" s="14" t="s">
        <v>122</v>
      </c>
      <c r="C32" s="456">
        <v>0.29841612350315833</v>
      </c>
      <c r="D32" s="457">
        <v>0.30380043698047682</v>
      </c>
      <c r="E32" s="457">
        <v>0.22216798637936463</v>
      </c>
      <c r="F32" s="457">
        <v>0.28986743013800187</v>
      </c>
      <c r="G32" s="458">
        <v>0.27255043114327254</v>
      </c>
    </row>
    <row r="33" spans="1:7" ht="15" customHeight="1">
      <c r="A33" s="385">
        <v>20</v>
      </c>
      <c r="B33" s="14" t="s">
        <v>121</v>
      </c>
      <c r="C33" s="456">
        <v>0.69071091957128494</v>
      </c>
      <c r="D33" s="457">
        <v>0.69731021771532631</v>
      </c>
      <c r="E33" s="457">
        <v>0.70479456578578514</v>
      </c>
      <c r="F33" s="457">
        <v>0.72674256958572669</v>
      </c>
      <c r="G33" s="458">
        <v>0.74880719803003681</v>
      </c>
    </row>
    <row r="34" spans="1:7" ht="15" customHeight="1">
      <c r="A34" s="385">
        <v>21</v>
      </c>
      <c r="B34" s="14" t="s">
        <v>120</v>
      </c>
      <c r="C34" s="456">
        <v>0.2457060145826058</v>
      </c>
      <c r="D34" s="457">
        <v>0.26597819226064201</v>
      </c>
      <c r="E34" s="457">
        <v>0.19301396396115966</v>
      </c>
      <c r="F34" s="457">
        <v>0.20938541124840987</v>
      </c>
      <c r="G34" s="458">
        <v>0.20475561258242744</v>
      </c>
    </row>
    <row r="35" spans="1:7" ht="15" customHeight="1">
      <c r="A35" s="386"/>
      <c r="B35" s="230" t="s">
        <v>397</v>
      </c>
      <c r="C35" s="319"/>
      <c r="D35" s="319"/>
      <c r="E35" s="319"/>
      <c r="F35" s="319"/>
      <c r="G35" s="351"/>
    </row>
    <row r="36" spans="1:7" ht="15">
      <c r="A36" s="385">
        <v>22</v>
      </c>
      <c r="B36" s="14" t="s">
        <v>380</v>
      </c>
      <c r="C36" s="18">
        <v>369765654.24648392</v>
      </c>
      <c r="D36" s="19">
        <v>385346440.77729994</v>
      </c>
      <c r="E36" s="19">
        <v>272594785.56492501</v>
      </c>
      <c r="F36" s="19">
        <v>307246026.69032496</v>
      </c>
      <c r="G36" s="20">
        <v>284074433.26709998</v>
      </c>
    </row>
    <row r="37" spans="1:7" ht="15" customHeight="1">
      <c r="A37" s="385">
        <v>23</v>
      </c>
      <c r="B37" s="14" t="s">
        <v>392</v>
      </c>
      <c r="C37" s="18">
        <v>210151384.32850733</v>
      </c>
      <c r="D37" s="19">
        <v>225044412.07161105</v>
      </c>
      <c r="E37" s="19">
        <v>201578254.99856251</v>
      </c>
      <c r="F37" s="19">
        <v>240418527.33692402</v>
      </c>
      <c r="G37" s="20">
        <v>211179840.64003697</v>
      </c>
    </row>
    <row r="38" spans="1:7" ht="15.75" thickBot="1">
      <c r="A38" s="387">
        <v>24</v>
      </c>
      <c r="B38" s="231" t="s">
        <v>381</v>
      </c>
      <c r="C38" s="459">
        <v>1.759520430607626</v>
      </c>
      <c r="D38" s="460">
        <v>1.7123128596264787</v>
      </c>
      <c r="E38" s="460">
        <v>1.3523025366345638</v>
      </c>
      <c r="F38" s="460">
        <v>1.2779631840093109</v>
      </c>
      <c r="G38" s="461">
        <v>1.3451777991977665</v>
      </c>
    </row>
    <row r="39" spans="1:7">
      <c r="A39" s="21"/>
    </row>
    <row r="40" spans="1:7">
      <c r="B40" s="310"/>
    </row>
    <row r="41" spans="1:7" ht="51">
      <c r="B41" s="310" t="s">
        <v>396</v>
      </c>
    </row>
    <row r="43" spans="1:7">
      <c r="B43" s="309"/>
    </row>
  </sheetData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2.28515625" style="494" bestFit="1" customWidth="1"/>
    <col min="5" max="5" width="14" style="494" bestFit="1" customWidth="1"/>
    <col min="6" max="7" width="12.28515625" style="494" bestFit="1" customWidth="1"/>
    <col min="8" max="8" width="14" style="494" bestFit="1" customWidth="1"/>
    <col min="9" max="9" width="9.140625" style="5"/>
    <col min="10" max="11" width="16.85546875" style="525" bestFit="1" customWidth="1"/>
    <col min="12" max="12" width="18.7109375" style="525" bestFit="1" customWidth="1"/>
    <col min="13" max="16384" width="9.140625" style="5"/>
  </cols>
  <sheetData>
    <row r="1" spans="1:16">
      <c r="A1" s="2" t="s">
        <v>30</v>
      </c>
      <c r="B1" s="4" t="str">
        <f>'Info '!C2</f>
        <v>JSC "BasisBank"</v>
      </c>
    </row>
    <row r="2" spans="1:16">
      <c r="A2" s="2" t="s">
        <v>31</v>
      </c>
      <c r="B2" s="482">
        <v>43555</v>
      </c>
    </row>
    <row r="3" spans="1:16">
      <c r="A3" s="2"/>
    </row>
    <row r="4" spans="1:16" ht="15" thickBot="1">
      <c r="A4" s="22" t="s">
        <v>32</v>
      </c>
      <c r="B4" s="23" t="s">
        <v>33</v>
      </c>
      <c r="C4" s="497"/>
      <c r="D4" s="498"/>
      <c r="E4" s="498"/>
      <c r="F4" s="498"/>
      <c r="G4" s="498"/>
      <c r="H4" s="516" t="s">
        <v>73</v>
      </c>
    </row>
    <row r="5" spans="1:16">
      <c r="A5" s="24"/>
      <c r="B5" s="25"/>
      <c r="C5" s="533" t="s">
        <v>68</v>
      </c>
      <c r="D5" s="534"/>
      <c r="E5" s="535"/>
      <c r="F5" s="533" t="s">
        <v>72</v>
      </c>
      <c r="G5" s="534"/>
      <c r="H5" s="536"/>
    </row>
    <row r="6" spans="1:16">
      <c r="A6" s="26" t="s">
        <v>6</v>
      </c>
      <c r="B6" s="27" t="s">
        <v>34</v>
      </c>
      <c r="C6" s="517" t="s">
        <v>69</v>
      </c>
      <c r="D6" s="517" t="s">
        <v>70</v>
      </c>
      <c r="E6" s="517" t="s">
        <v>71</v>
      </c>
      <c r="F6" s="517" t="s">
        <v>69</v>
      </c>
      <c r="G6" s="517" t="s">
        <v>70</v>
      </c>
      <c r="H6" s="518" t="s">
        <v>71</v>
      </c>
    </row>
    <row r="7" spans="1:16">
      <c r="A7" s="26">
        <v>1</v>
      </c>
      <c r="B7" s="30" t="s">
        <v>35</v>
      </c>
      <c r="C7" s="519">
        <v>18628495.300000001</v>
      </c>
      <c r="D7" s="519">
        <v>19873843.5352</v>
      </c>
      <c r="E7" s="504">
        <v>38502338.835199997</v>
      </c>
      <c r="F7" s="520">
        <v>15163410.83</v>
      </c>
      <c r="G7" s="519">
        <v>16998110.493000001</v>
      </c>
      <c r="H7" s="505">
        <v>32161521.322999999</v>
      </c>
      <c r="N7" s="526"/>
      <c r="O7" s="526"/>
      <c r="P7" s="526"/>
    </row>
    <row r="8" spans="1:16">
      <c r="A8" s="26">
        <v>2</v>
      </c>
      <c r="B8" s="30" t="s">
        <v>36</v>
      </c>
      <c r="C8" s="519">
        <v>10930254.85</v>
      </c>
      <c r="D8" s="519">
        <v>169097110.336</v>
      </c>
      <c r="E8" s="504">
        <v>180027365.18599999</v>
      </c>
      <c r="F8" s="520">
        <v>6894402.5800000001</v>
      </c>
      <c r="G8" s="519">
        <v>117083517.9105</v>
      </c>
      <c r="H8" s="505">
        <v>123977920.4905</v>
      </c>
      <c r="N8" s="526"/>
      <c r="O8" s="526"/>
      <c r="P8" s="526"/>
    </row>
    <row r="9" spans="1:16">
      <c r="A9" s="26">
        <v>3</v>
      </c>
      <c r="B9" s="30" t="s">
        <v>37</v>
      </c>
      <c r="C9" s="519">
        <v>7415782.21</v>
      </c>
      <c r="D9" s="519">
        <v>20250507.760700002</v>
      </c>
      <c r="E9" s="504">
        <v>27666289.970700003</v>
      </c>
      <c r="F9" s="520">
        <v>395385.27</v>
      </c>
      <c r="G9" s="519">
        <v>40710527.379500002</v>
      </c>
      <c r="H9" s="505">
        <v>41105912.649500005</v>
      </c>
      <c r="N9" s="526"/>
      <c r="O9" s="526"/>
      <c r="P9" s="526"/>
    </row>
    <row r="10" spans="1:16">
      <c r="A10" s="26">
        <v>4</v>
      </c>
      <c r="B10" s="30" t="s">
        <v>38</v>
      </c>
      <c r="C10" s="519">
        <v>0</v>
      </c>
      <c r="D10" s="519">
        <v>0</v>
      </c>
      <c r="E10" s="504">
        <v>0</v>
      </c>
      <c r="F10" s="520">
        <v>0</v>
      </c>
      <c r="G10" s="519">
        <v>0</v>
      </c>
      <c r="H10" s="505">
        <v>0</v>
      </c>
      <c r="N10" s="526"/>
      <c r="O10" s="526"/>
      <c r="P10" s="526"/>
    </row>
    <row r="11" spans="1:16">
      <c r="A11" s="26">
        <v>5</v>
      </c>
      <c r="B11" s="30" t="s">
        <v>39</v>
      </c>
      <c r="C11" s="519">
        <v>182859429.44</v>
      </c>
      <c r="D11" s="519">
        <v>0</v>
      </c>
      <c r="E11" s="504">
        <v>182859429.44</v>
      </c>
      <c r="F11" s="520">
        <v>149503126.75</v>
      </c>
      <c r="G11" s="519">
        <v>0</v>
      </c>
      <c r="H11" s="505">
        <v>149503126.75</v>
      </c>
      <c r="N11" s="526"/>
      <c r="O11" s="526"/>
      <c r="P11" s="526"/>
    </row>
    <row r="12" spans="1:16">
      <c r="A12" s="26">
        <v>6.1</v>
      </c>
      <c r="B12" s="33" t="s">
        <v>40</v>
      </c>
      <c r="C12" s="519">
        <v>340671709.92000002</v>
      </c>
      <c r="D12" s="519">
        <v>589684321.31289995</v>
      </c>
      <c r="E12" s="504">
        <v>930356031.2328999</v>
      </c>
      <c r="F12" s="520">
        <v>245398899.58000001</v>
      </c>
      <c r="G12" s="519">
        <v>519868726.05569994</v>
      </c>
      <c r="H12" s="505">
        <v>765267625.63569999</v>
      </c>
      <c r="N12" s="526"/>
      <c r="O12" s="526"/>
      <c r="P12" s="526"/>
    </row>
    <row r="13" spans="1:16">
      <c r="A13" s="26">
        <v>6.2</v>
      </c>
      <c r="B13" s="33" t="s">
        <v>41</v>
      </c>
      <c r="C13" s="519">
        <v>-10317398.891800001</v>
      </c>
      <c r="D13" s="519">
        <v>-29369513.833900001</v>
      </c>
      <c r="E13" s="504">
        <v>-39686912.725700006</v>
      </c>
      <c r="F13" s="520">
        <v>-8181772.6354743298</v>
      </c>
      <c r="G13" s="519">
        <v>-25904789.394536201</v>
      </c>
      <c r="H13" s="505">
        <v>-34086562.030010529</v>
      </c>
      <c r="N13" s="526"/>
      <c r="O13" s="526"/>
      <c r="P13" s="526"/>
    </row>
    <row r="14" spans="1:16">
      <c r="A14" s="26">
        <v>6</v>
      </c>
      <c r="B14" s="30" t="s">
        <v>42</v>
      </c>
      <c r="C14" s="504">
        <v>330354311.02820003</v>
      </c>
      <c r="D14" s="504">
        <v>560314807.47899997</v>
      </c>
      <c r="E14" s="504">
        <v>890669118.5072</v>
      </c>
      <c r="F14" s="504">
        <v>237217126.94452569</v>
      </c>
      <c r="G14" s="504">
        <v>493963936.66116375</v>
      </c>
      <c r="H14" s="505">
        <v>731181063.60568941</v>
      </c>
      <c r="N14" s="526"/>
      <c r="O14" s="526"/>
      <c r="P14" s="526"/>
    </row>
    <row r="15" spans="1:16">
      <c r="A15" s="26">
        <v>7</v>
      </c>
      <c r="B15" s="30" t="s">
        <v>43</v>
      </c>
      <c r="C15" s="519">
        <v>4009952.0200000005</v>
      </c>
      <c r="D15" s="519">
        <v>3164134.4096999997</v>
      </c>
      <c r="E15" s="504">
        <v>7174086.4297000002</v>
      </c>
      <c r="F15" s="520">
        <v>3616111.01</v>
      </c>
      <c r="G15" s="519">
        <v>2453693.5543</v>
      </c>
      <c r="H15" s="505">
        <v>6069804.5642999997</v>
      </c>
      <c r="N15" s="526"/>
      <c r="O15" s="526"/>
      <c r="P15" s="526"/>
    </row>
    <row r="16" spans="1:16">
      <c r="A16" s="26">
        <v>8</v>
      </c>
      <c r="B16" s="30" t="s">
        <v>201</v>
      </c>
      <c r="C16" s="519">
        <v>8203543.7599999998</v>
      </c>
      <c r="D16" s="519">
        <v>0</v>
      </c>
      <c r="E16" s="504">
        <v>8203543.7599999998</v>
      </c>
      <c r="F16" s="520">
        <v>6362640.4610000001</v>
      </c>
      <c r="G16" s="519">
        <v>0</v>
      </c>
      <c r="H16" s="505">
        <v>6362640.4610000001</v>
      </c>
      <c r="N16" s="526"/>
      <c r="O16" s="526"/>
      <c r="P16" s="526"/>
    </row>
    <row r="17" spans="1:16">
      <c r="A17" s="26">
        <v>9</v>
      </c>
      <c r="B17" s="30" t="s">
        <v>44</v>
      </c>
      <c r="C17" s="519">
        <v>6362704.2200000007</v>
      </c>
      <c r="D17" s="519">
        <v>0</v>
      </c>
      <c r="E17" s="504">
        <v>6362704.2200000007</v>
      </c>
      <c r="F17" s="520">
        <v>4362704.66</v>
      </c>
      <c r="G17" s="519">
        <v>0</v>
      </c>
      <c r="H17" s="505">
        <v>4362704.66</v>
      </c>
      <c r="N17" s="526"/>
      <c r="O17" s="526"/>
      <c r="P17" s="526"/>
    </row>
    <row r="18" spans="1:16">
      <c r="A18" s="26">
        <v>10</v>
      </c>
      <c r="B18" s="30" t="s">
        <v>45</v>
      </c>
      <c r="C18" s="519">
        <v>31217448.620000001</v>
      </c>
      <c r="D18" s="519">
        <v>0</v>
      </c>
      <c r="E18" s="504">
        <v>31217448.620000001</v>
      </c>
      <c r="F18" s="520">
        <v>23616112.5</v>
      </c>
      <c r="G18" s="519">
        <v>0</v>
      </c>
      <c r="H18" s="505">
        <v>23616112.5</v>
      </c>
      <c r="N18" s="526"/>
      <c r="O18" s="526"/>
      <c r="P18" s="526"/>
    </row>
    <row r="19" spans="1:16">
      <c r="A19" s="26">
        <v>11</v>
      </c>
      <c r="B19" s="30" t="s">
        <v>46</v>
      </c>
      <c r="C19" s="519">
        <v>7391984.0580000002</v>
      </c>
      <c r="D19" s="519">
        <v>5454976.2148000002</v>
      </c>
      <c r="E19" s="504">
        <v>12846960.2728</v>
      </c>
      <c r="F19" s="520">
        <v>5866115.8810000001</v>
      </c>
      <c r="G19" s="519">
        <v>3875644.12213</v>
      </c>
      <c r="H19" s="505">
        <v>9741760.0031300001</v>
      </c>
      <c r="N19" s="526"/>
      <c r="O19" s="526"/>
      <c r="P19" s="526"/>
    </row>
    <row r="20" spans="1:16">
      <c r="A20" s="26">
        <v>12</v>
      </c>
      <c r="B20" s="35" t="s">
        <v>47</v>
      </c>
      <c r="C20" s="504">
        <v>607373905.50620008</v>
      </c>
      <c r="D20" s="504">
        <v>778155379.73539996</v>
      </c>
      <c r="E20" s="504">
        <v>1385529285.2416</v>
      </c>
      <c r="F20" s="504">
        <v>452997136.88652563</v>
      </c>
      <c r="G20" s="504">
        <v>675085430.12059379</v>
      </c>
      <c r="H20" s="505">
        <v>1128082567.0071194</v>
      </c>
      <c r="N20" s="526"/>
      <c r="O20" s="526"/>
      <c r="P20" s="526"/>
    </row>
    <row r="21" spans="1:16">
      <c r="A21" s="26"/>
      <c r="B21" s="27" t="s">
        <v>48</v>
      </c>
      <c r="C21" s="502"/>
      <c r="D21" s="502"/>
      <c r="E21" s="502"/>
      <c r="F21" s="521"/>
      <c r="G21" s="502"/>
      <c r="H21" s="522"/>
      <c r="N21" s="526"/>
      <c r="O21" s="526"/>
      <c r="P21" s="526"/>
    </row>
    <row r="22" spans="1:16">
      <c r="A22" s="26">
        <v>13</v>
      </c>
      <c r="B22" s="30" t="s">
        <v>49</v>
      </c>
      <c r="C22" s="519">
        <v>18801144.460000001</v>
      </c>
      <c r="D22" s="519">
        <v>3926390</v>
      </c>
      <c r="E22" s="504">
        <v>22727534.460000001</v>
      </c>
      <c r="F22" s="520">
        <v>22001144.460000001</v>
      </c>
      <c r="G22" s="519">
        <v>24517886.740800001</v>
      </c>
      <c r="H22" s="505">
        <v>46519031.200800002</v>
      </c>
      <c r="N22" s="526"/>
      <c r="O22" s="526"/>
      <c r="P22" s="526"/>
    </row>
    <row r="23" spans="1:16">
      <c r="A23" s="26">
        <v>14</v>
      </c>
      <c r="B23" s="30" t="s">
        <v>50</v>
      </c>
      <c r="C23" s="519">
        <v>121126166.25</v>
      </c>
      <c r="D23" s="519">
        <v>65099911.4353</v>
      </c>
      <c r="E23" s="504">
        <v>186226077.68529999</v>
      </c>
      <c r="F23" s="520">
        <v>68792254</v>
      </c>
      <c r="G23" s="519">
        <v>49294837.261999995</v>
      </c>
      <c r="H23" s="505">
        <v>118087091.26199999</v>
      </c>
      <c r="N23" s="526"/>
      <c r="O23" s="526"/>
      <c r="P23" s="526"/>
    </row>
    <row r="24" spans="1:16">
      <c r="A24" s="26">
        <v>15</v>
      </c>
      <c r="B24" s="30" t="s">
        <v>51</v>
      </c>
      <c r="C24" s="519">
        <v>43422229.170000002</v>
      </c>
      <c r="D24" s="519">
        <v>110784571.90889999</v>
      </c>
      <c r="E24" s="504">
        <v>154206801.07889998</v>
      </c>
      <c r="F24" s="520">
        <v>34336266.600000001</v>
      </c>
      <c r="G24" s="519">
        <v>78557879.189099997</v>
      </c>
      <c r="H24" s="505">
        <v>112894145.78909999</v>
      </c>
      <c r="N24" s="526"/>
      <c r="O24" s="526"/>
      <c r="P24" s="526"/>
    </row>
    <row r="25" spans="1:16">
      <c r="A25" s="26">
        <v>16</v>
      </c>
      <c r="B25" s="30" t="s">
        <v>52</v>
      </c>
      <c r="C25" s="519">
        <v>115946754.64</v>
      </c>
      <c r="D25" s="519">
        <v>272591124.33399999</v>
      </c>
      <c r="E25" s="504">
        <v>388537878.97399998</v>
      </c>
      <c r="F25" s="520">
        <v>65356197.040000007</v>
      </c>
      <c r="G25" s="519">
        <v>288653185.74849999</v>
      </c>
      <c r="H25" s="505">
        <v>354009382.78850001</v>
      </c>
      <c r="N25" s="526"/>
      <c r="O25" s="526"/>
      <c r="P25" s="526"/>
    </row>
    <row r="26" spans="1:16">
      <c r="A26" s="26">
        <v>17</v>
      </c>
      <c r="B26" s="30" t="s">
        <v>53</v>
      </c>
      <c r="C26" s="502">
        <v>0</v>
      </c>
      <c r="D26" s="502">
        <v>0</v>
      </c>
      <c r="E26" s="504">
        <v>0</v>
      </c>
      <c r="F26" s="521"/>
      <c r="G26" s="502"/>
      <c r="H26" s="505">
        <v>0</v>
      </c>
      <c r="N26" s="526"/>
      <c r="O26" s="526"/>
      <c r="P26" s="526"/>
    </row>
    <row r="27" spans="1:16">
      <c r="A27" s="26">
        <v>18</v>
      </c>
      <c r="B27" s="30" t="s">
        <v>54</v>
      </c>
      <c r="C27" s="519">
        <v>48655000</v>
      </c>
      <c r="D27" s="519">
        <v>337473985.75629997</v>
      </c>
      <c r="E27" s="504">
        <v>386128985.75629997</v>
      </c>
      <c r="F27" s="520">
        <v>34750000</v>
      </c>
      <c r="G27" s="519">
        <v>247666767.75909999</v>
      </c>
      <c r="H27" s="505">
        <v>282416767.75909996</v>
      </c>
      <c r="N27" s="526"/>
      <c r="O27" s="526"/>
      <c r="P27" s="526"/>
    </row>
    <row r="28" spans="1:16">
      <c r="A28" s="26">
        <v>19</v>
      </c>
      <c r="B28" s="30" t="s">
        <v>55</v>
      </c>
      <c r="C28" s="519">
        <v>1496326.6199999999</v>
      </c>
      <c r="D28" s="519">
        <v>10178382.031000001</v>
      </c>
      <c r="E28" s="504">
        <v>11674708.651000001</v>
      </c>
      <c r="F28" s="520">
        <v>972075.1399999999</v>
      </c>
      <c r="G28" s="519">
        <v>7923955.8410999998</v>
      </c>
      <c r="H28" s="505">
        <v>8896030.9811000004</v>
      </c>
      <c r="N28" s="526"/>
      <c r="O28" s="526"/>
      <c r="P28" s="526"/>
    </row>
    <row r="29" spans="1:16">
      <c r="A29" s="26">
        <v>20</v>
      </c>
      <c r="B29" s="30" t="s">
        <v>56</v>
      </c>
      <c r="C29" s="519">
        <v>10672177.969999999</v>
      </c>
      <c r="D29" s="519">
        <v>4172790.7415999998</v>
      </c>
      <c r="E29" s="504">
        <v>14844968.711599998</v>
      </c>
      <c r="F29" s="520">
        <v>8862583.3898360897</v>
      </c>
      <c r="G29" s="519">
        <v>4132071.40545499</v>
      </c>
      <c r="H29" s="505">
        <v>12994654.795291079</v>
      </c>
      <c r="N29" s="526"/>
      <c r="O29" s="526"/>
      <c r="P29" s="526"/>
    </row>
    <row r="30" spans="1:16">
      <c r="A30" s="26">
        <v>21</v>
      </c>
      <c r="B30" s="30" t="s">
        <v>57</v>
      </c>
      <c r="C30" s="519">
        <v>0</v>
      </c>
      <c r="D30" s="519">
        <v>0</v>
      </c>
      <c r="E30" s="504">
        <v>0</v>
      </c>
      <c r="F30" s="520">
        <v>0</v>
      </c>
      <c r="G30" s="519">
        <v>0</v>
      </c>
      <c r="H30" s="505">
        <v>0</v>
      </c>
      <c r="N30" s="526"/>
      <c r="O30" s="526"/>
      <c r="P30" s="526"/>
    </row>
    <row r="31" spans="1:16">
      <c r="A31" s="26">
        <v>22</v>
      </c>
      <c r="B31" s="35" t="s">
        <v>58</v>
      </c>
      <c r="C31" s="504">
        <v>360119799.11000001</v>
      </c>
      <c r="D31" s="504">
        <v>804227156.20710003</v>
      </c>
      <c r="E31" s="504">
        <v>1164346955.3171</v>
      </c>
      <c r="F31" s="504">
        <v>235070520.62983611</v>
      </c>
      <c r="G31" s="504">
        <v>700746583.94605494</v>
      </c>
      <c r="H31" s="505">
        <v>935817104.57589102</v>
      </c>
      <c r="N31" s="526"/>
      <c r="O31" s="526"/>
      <c r="P31" s="526"/>
    </row>
    <row r="32" spans="1:16">
      <c r="A32" s="26"/>
      <c r="B32" s="27" t="s">
        <v>59</v>
      </c>
      <c r="C32" s="502"/>
      <c r="D32" s="502"/>
      <c r="E32" s="519"/>
      <c r="F32" s="521"/>
      <c r="G32" s="502"/>
      <c r="H32" s="522"/>
      <c r="N32" s="526"/>
      <c r="O32" s="526"/>
      <c r="P32" s="526"/>
    </row>
    <row r="33" spans="1:16">
      <c r="A33" s="26">
        <v>23</v>
      </c>
      <c r="B33" s="30" t="s">
        <v>60</v>
      </c>
      <c r="C33" s="519">
        <v>16137647</v>
      </c>
      <c r="D33" s="502">
        <v>0</v>
      </c>
      <c r="E33" s="504">
        <v>16137647</v>
      </c>
      <c r="F33" s="520">
        <v>16096897</v>
      </c>
      <c r="G33" s="502">
        <v>0</v>
      </c>
      <c r="H33" s="505">
        <v>16096897</v>
      </c>
      <c r="N33" s="526"/>
      <c r="O33" s="526"/>
      <c r="P33" s="526"/>
    </row>
    <row r="34" spans="1:16">
      <c r="A34" s="26">
        <v>24</v>
      </c>
      <c r="B34" s="30" t="s">
        <v>61</v>
      </c>
      <c r="C34" s="519">
        <v>0</v>
      </c>
      <c r="D34" s="502">
        <v>0</v>
      </c>
      <c r="E34" s="504">
        <v>0</v>
      </c>
      <c r="F34" s="520">
        <v>0</v>
      </c>
      <c r="G34" s="502">
        <v>0</v>
      </c>
      <c r="H34" s="505">
        <v>0</v>
      </c>
      <c r="N34" s="526"/>
      <c r="O34" s="526"/>
      <c r="P34" s="526"/>
    </row>
    <row r="35" spans="1:16">
      <c r="A35" s="26">
        <v>25</v>
      </c>
      <c r="B35" s="34" t="s">
        <v>62</v>
      </c>
      <c r="C35" s="519">
        <v>0</v>
      </c>
      <c r="D35" s="502">
        <v>0</v>
      </c>
      <c r="E35" s="504">
        <v>0</v>
      </c>
      <c r="F35" s="520">
        <v>0</v>
      </c>
      <c r="G35" s="502">
        <v>0</v>
      </c>
      <c r="H35" s="505">
        <v>0</v>
      </c>
      <c r="N35" s="526"/>
      <c r="O35" s="526"/>
      <c r="P35" s="526"/>
    </row>
    <row r="36" spans="1:16">
      <c r="A36" s="26">
        <v>26</v>
      </c>
      <c r="B36" s="30" t="s">
        <v>63</v>
      </c>
      <c r="C36" s="519">
        <v>75783642.799999997</v>
      </c>
      <c r="D36" s="502">
        <v>0</v>
      </c>
      <c r="E36" s="504">
        <v>75783642.799999997</v>
      </c>
      <c r="F36" s="520">
        <v>75284047.799999997</v>
      </c>
      <c r="G36" s="502">
        <v>0</v>
      </c>
      <c r="H36" s="505">
        <v>75284047.799999997</v>
      </c>
      <c r="N36" s="526"/>
      <c r="O36" s="526"/>
      <c r="P36" s="526"/>
    </row>
    <row r="37" spans="1:16">
      <c r="A37" s="26">
        <v>27</v>
      </c>
      <c r="B37" s="30" t="s">
        <v>64</v>
      </c>
      <c r="C37" s="519">
        <v>82128715.530000001</v>
      </c>
      <c r="D37" s="502">
        <v>0</v>
      </c>
      <c r="E37" s="504">
        <v>82128715.530000001</v>
      </c>
      <c r="F37" s="520">
        <v>65529804.509999998</v>
      </c>
      <c r="G37" s="502">
        <v>0</v>
      </c>
      <c r="H37" s="505">
        <v>65529804.509999998</v>
      </c>
      <c r="N37" s="526"/>
      <c r="O37" s="526"/>
      <c r="P37" s="526"/>
    </row>
    <row r="38" spans="1:16">
      <c r="A38" s="26">
        <v>28</v>
      </c>
      <c r="B38" s="30" t="s">
        <v>65</v>
      </c>
      <c r="C38" s="519">
        <v>37479089.520000003</v>
      </c>
      <c r="D38" s="502">
        <v>0</v>
      </c>
      <c r="E38" s="504">
        <v>37479089.520000003</v>
      </c>
      <c r="F38" s="520">
        <v>26753058.0229</v>
      </c>
      <c r="G38" s="502">
        <v>0</v>
      </c>
      <c r="H38" s="505">
        <v>26753058.0229</v>
      </c>
      <c r="N38" s="526"/>
      <c r="O38" s="526"/>
      <c r="P38" s="526"/>
    </row>
    <row r="39" spans="1:16">
      <c r="A39" s="26">
        <v>29</v>
      </c>
      <c r="B39" s="30" t="s">
        <v>66</v>
      </c>
      <c r="C39" s="519">
        <v>9653235.25</v>
      </c>
      <c r="D39" s="502">
        <v>0</v>
      </c>
      <c r="E39" s="504">
        <v>9653235.25</v>
      </c>
      <c r="F39" s="520">
        <v>8601655.1899999995</v>
      </c>
      <c r="G39" s="502">
        <v>0</v>
      </c>
      <c r="H39" s="505">
        <v>8601655.1899999995</v>
      </c>
      <c r="N39" s="526"/>
      <c r="O39" s="526"/>
      <c r="P39" s="526"/>
    </row>
    <row r="40" spans="1:16">
      <c r="A40" s="26">
        <v>30</v>
      </c>
      <c r="B40" s="278" t="s">
        <v>269</v>
      </c>
      <c r="C40" s="519">
        <v>221182330.09999999</v>
      </c>
      <c r="D40" s="502">
        <v>0</v>
      </c>
      <c r="E40" s="504">
        <v>221182330.09999999</v>
      </c>
      <c r="F40" s="520">
        <v>192265462.52289999</v>
      </c>
      <c r="G40" s="502">
        <v>0</v>
      </c>
      <c r="H40" s="505">
        <v>192265462.52289999</v>
      </c>
      <c r="N40" s="526"/>
      <c r="O40" s="526"/>
      <c r="P40" s="526"/>
    </row>
    <row r="41" spans="1:16" ht="15" thickBot="1">
      <c r="A41" s="36">
        <v>31</v>
      </c>
      <c r="B41" s="37" t="s">
        <v>67</v>
      </c>
      <c r="C41" s="514">
        <v>581302129.21000004</v>
      </c>
      <c r="D41" s="514">
        <v>804227156.20710003</v>
      </c>
      <c r="E41" s="514">
        <v>1385529285.4171</v>
      </c>
      <c r="F41" s="514">
        <v>427335983.15273607</v>
      </c>
      <c r="G41" s="514">
        <v>700746583.94605494</v>
      </c>
      <c r="H41" s="515">
        <v>1128082567.0987911</v>
      </c>
      <c r="N41" s="526"/>
      <c r="O41" s="526"/>
      <c r="P41" s="526"/>
    </row>
    <row r="43" spans="1:16">
      <c r="B43" s="3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Normal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94" customWidth="1"/>
    <col min="9" max="9" width="8.85546875" style="4" customWidth="1"/>
    <col min="10" max="12" width="14" style="4" bestFit="1" customWidth="1"/>
    <col min="13" max="16384" width="9.140625" style="4"/>
  </cols>
  <sheetData>
    <row r="1" spans="1:16">
      <c r="A1" s="2" t="s">
        <v>30</v>
      </c>
      <c r="B1" s="3" t="str">
        <f>'Info '!C2</f>
        <v>JSC "BasisBank"</v>
      </c>
      <c r="C1" s="493"/>
    </row>
    <row r="2" spans="1:16">
      <c r="A2" s="2" t="s">
        <v>31</v>
      </c>
      <c r="B2" s="482">
        <v>43555</v>
      </c>
      <c r="C2" s="495"/>
      <c r="D2" s="496"/>
      <c r="E2" s="496"/>
      <c r="F2" s="496"/>
      <c r="G2" s="496"/>
      <c r="H2" s="496"/>
    </row>
    <row r="3" spans="1:16">
      <c r="A3" s="2"/>
      <c r="B3" s="3"/>
      <c r="C3" s="495"/>
      <c r="D3" s="496"/>
      <c r="E3" s="496"/>
      <c r="F3" s="496"/>
      <c r="G3" s="496"/>
      <c r="H3" s="496"/>
    </row>
    <row r="4" spans="1:16" ht="13.5" thickBot="1">
      <c r="A4" s="41" t="s">
        <v>196</v>
      </c>
      <c r="B4" s="232" t="s">
        <v>22</v>
      </c>
      <c r="C4" s="497"/>
      <c r="D4" s="498"/>
      <c r="E4" s="498"/>
      <c r="F4" s="498"/>
      <c r="G4" s="498"/>
      <c r="H4" s="499" t="s">
        <v>73</v>
      </c>
    </row>
    <row r="5" spans="1:16">
      <c r="A5" s="43" t="s">
        <v>6</v>
      </c>
      <c r="B5" s="44"/>
      <c r="C5" s="533" t="s">
        <v>68</v>
      </c>
      <c r="D5" s="534"/>
      <c r="E5" s="535"/>
      <c r="F5" s="533" t="s">
        <v>72</v>
      </c>
      <c r="G5" s="534"/>
      <c r="H5" s="536"/>
    </row>
    <row r="6" spans="1:16">
      <c r="A6" s="45" t="s">
        <v>6</v>
      </c>
      <c r="B6" s="46"/>
      <c r="C6" s="500" t="s">
        <v>69</v>
      </c>
      <c r="D6" s="500" t="s">
        <v>70</v>
      </c>
      <c r="E6" s="500" t="s">
        <v>71</v>
      </c>
      <c r="F6" s="500" t="s">
        <v>69</v>
      </c>
      <c r="G6" s="500" t="s">
        <v>70</v>
      </c>
      <c r="H6" s="501" t="s">
        <v>71</v>
      </c>
    </row>
    <row r="7" spans="1:16">
      <c r="A7" s="48"/>
      <c r="B7" s="232" t="s">
        <v>195</v>
      </c>
      <c r="C7" s="502"/>
      <c r="D7" s="502"/>
      <c r="E7" s="502"/>
      <c r="F7" s="502"/>
      <c r="G7" s="502"/>
      <c r="H7" s="503"/>
    </row>
    <row r="8" spans="1:16">
      <c r="A8" s="48">
        <v>1</v>
      </c>
      <c r="B8" s="49" t="s">
        <v>194</v>
      </c>
      <c r="C8" s="502">
        <v>359144.75</v>
      </c>
      <c r="D8" s="502">
        <v>307524.73</v>
      </c>
      <c r="E8" s="504">
        <v>666669.48</v>
      </c>
      <c r="F8" s="502">
        <v>168321.6</v>
      </c>
      <c r="G8" s="502">
        <v>303750.7</v>
      </c>
      <c r="H8" s="505">
        <v>472072.30000000005</v>
      </c>
      <c r="J8" s="494"/>
      <c r="K8" s="494"/>
      <c r="L8" s="494"/>
      <c r="N8" s="528"/>
      <c r="O8" s="528"/>
      <c r="P8" s="528"/>
    </row>
    <row r="9" spans="1:16">
      <c r="A9" s="48">
        <v>2</v>
      </c>
      <c r="B9" s="49" t="s">
        <v>193</v>
      </c>
      <c r="C9" s="506">
        <v>9383467.620000001</v>
      </c>
      <c r="D9" s="506">
        <v>11319325.440000001</v>
      </c>
      <c r="E9" s="504">
        <v>20702793.060000002</v>
      </c>
      <c r="F9" s="506">
        <v>6824136.3849000009</v>
      </c>
      <c r="G9" s="506">
        <v>10857673.269700002</v>
      </c>
      <c r="H9" s="505">
        <v>17681809.654600002</v>
      </c>
      <c r="J9" s="494"/>
      <c r="K9" s="494"/>
      <c r="L9" s="494"/>
      <c r="N9" s="528"/>
      <c r="O9" s="528"/>
      <c r="P9" s="528"/>
    </row>
    <row r="10" spans="1:16">
      <c r="A10" s="48">
        <v>2.1</v>
      </c>
      <c r="B10" s="50" t="s">
        <v>192</v>
      </c>
      <c r="C10" s="502">
        <v>0</v>
      </c>
      <c r="D10" s="502">
        <v>0</v>
      </c>
      <c r="E10" s="504">
        <v>0</v>
      </c>
      <c r="F10" s="502">
        <v>148419.54999999999</v>
      </c>
      <c r="G10" s="502"/>
      <c r="H10" s="505">
        <v>148419.54999999999</v>
      </c>
      <c r="J10" s="494"/>
      <c r="K10" s="494"/>
      <c r="L10" s="494"/>
      <c r="N10" s="528"/>
      <c r="O10" s="528"/>
      <c r="P10" s="528"/>
    </row>
    <row r="11" spans="1:16">
      <c r="A11" s="48">
        <v>2.2000000000000002</v>
      </c>
      <c r="B11" s="50" t="s">
        <v>191</v>
      </c>
      <c r="C11" s="502">
        <v>1502595.62</v>
      </c>
      <c r="D11" s="502">
        <v>5066540.2</v>
      </c>
      <c r="E11" s="504">
        <v>6569135.8200000003</v>
      </c>
      <c r="F11" s="502">
        <v>1092119.0559</v>
      </c>
      <c r="G11" s="502">
        <v>4907252.4852</v>
      </c>
      <c r="H11" s="505">
        <v>5999371.5411</v>
      </c>
      <c r="J11" s="494"/>
      <c r="K11" s="494"/>
      <c r="L11" s="494"/>
      <c r="N11" s="528"/>
      <c r="O11" s="528"/>
      <c r="P11" s="528"/>
    </row>
    <row r="12" spans="1:16">
      <c r="A12" s="48">
        <v>2.2999999999999998</v>
      </c>
      <c r="B12" s="50" t="s">
        <v>190</v>
      </c>
      <c r="C12" s="502">
        <v>237422.82</v>
      </c>
      <c r="D12" s="502">
        <v>168.21</v>
      </c>
      <c r="E12" s="504">
        <v>237591.03</v>
      </c>
      <c r="F12" s="502">
        <v>222898.47339999999</v>
      </c>
      <c r="G12" s="502">
        <v>211811.93179999999</v>
      </c>
      <c r="H12" s="505">
        <v>434710.40519999998</v>
      </c>
      <c r="J12" s="494"/>
      <c r="K12" s="494"/>
      <c r="L12" s="494"/>
      <c r="N12" s="528"/>
      <c r="O12" s="528"/>
      <c r="P12" s="528"/>
    </row>
    <row r="13" spans="1:16">
      <c r="A13" s="48">
        <v>2.4</v>
      </c>
      <c r="B13" s="50" t="s">
        <v>189</v>
      </c>
      <c r="C13" s="502">
        <v>291474.21999999997</v>
      </c>
      <c r="D13" s="502">
        <v>90434.36</v>
      </c>
      <c r="E13" s="504">
        <v>381908.57999999996</v>
      </c>
      <c r="F13" s="502">
        <v>209354.53229999999</v>
      </c>
      <c r="G13" s="502">
        <v>181610.92430000001</v>
      </c>
      <c r="H13" s="505">
        <v>390965.45660000003</v>
      </c>
      <c r="J13" s="494"/>
      <c r="K13" s="494"/>
      <c r="L13" s="494"/>
      <c r="N13" s="528"/>
      <c r="O13" s="528"/>
      <c r="P13" s="528"/>
    </row>
    <row r="14" spans="1:16">
      <c r="A14" s="48">
        <v>2.5</v>
      </c>
      <c r="B14" s="50" t="s">
        <v>188</v>
      </c>
      <c r="C14" s="502">
        <v>546411.63</v>
      </c>
      <c r="D14" s="502">
        <v>695935.65</v>
      </c>
      <c r="E14" s="504">
        <v>1242347.28</v>
      </c>
      <c r="F14" s="502">
        <v>216443.5625</v>
      </c>
      <c r="G14" s="502">
        <v>1034429.9454</v>
      </c>
      <c r="H14" s="505">
        <v>1250873.5079000001</v>
      </c>
      <c r="J14" s="494"/>
      <c r="K14" s="494"/>
      <c r="L14" s="494"/>
      <c r="N14" s="528"/>
      <c r="O14" s="528"/>
      <c r="P14" s="528"/>
    </row>
    <row r="15" spans="1:16">
      <c r="A15" s="48">
        <v>2.6</v>
      </c>
      <c r="B15" s="50" t="s">
        <v>187</v>
      </c>
      <c r="C15" s="502">
        <v>186030.27</v>
      </c>
      <c r="D15" s="502">
        <v>412874.21</v>
      </c>
      <c r="E15" s="504">
        <v>598904.48</v>
      </c>
      <c r="F15" s="502">
        <v>343166.13650000002</v>
      </c>
      <c r="G15" s="502">
        <v>199702.50930000001</v>
      </c>
      <c r="H15" s="505">
        <v>542868.64580000006</v>
      </c>
      <c r="J15" s="494"/>
      <c r="K15" s="494"/>
      <c r="L15" s="494"/>
      <c r="N15" s="528"/>
      <c r="O15" s="528"/>
      <c r="P15" s="528"/>
    </row>
    <row r="16" spans="1:16">
      <c r="A16" s="48">
        <v>2.7</v>
      </c>
      <c r="B16" s="50" t="s">
        <v>186</v>
      </c>
      <c r="C16" s="502">
        <v>13086.29</v>
      </c>
      <c r="D16" s="502">
        <v>372042.74</v>
      </c>
      <c r="E16" s="504">
        <v>385129.02999999997</v>
      </c>
      <c r="F16" s="502">
        <v>4077.2458000000001</v>
      </c>
      <c r="G16" s="502">
        <v>58601.203699999998</v>
      </c>
      <c r="H16" s="505">
        <v>62678.449499999995</v>
      </c>
      <c r="J16" s="494"/>
      <c r="K16" s="494"/>
      <c r="L16" s="494"/>
      <c r="N16" s="528"/>
      <c r="O16" s="528"/>
      <c r="P16" s="528"/>
    </row>
    <row r="17" spans="1:16">
      <c r="A17" s="48">
        <v>2.8</v>
      </c>
      <c r="B17" s="50" t="s">
        <v>185</v>
      </c>
      <c r="C17" s="502">
        <v>4997987.3899999997</v>
      </c>
      <c r="D17" s="502">
        <v>3181231.92</v>
      </c>
      <c r="E17" s="504">
        <v>8179219.3099999996</v>
      </c>
      <c r="F17" s="502">
        <v>3515288.4465000001</v>
      </c>
      <c r="G17" s="502">
        <v>3148538.2593999999</v>
      </c>
      <c r="H17" s="505">
        <v>6663826.7059000004</v>
      </c>
      <c r="J17" s="494"/>
      <c r="K17" s="494"/>
      <c r="L17" s="494"/>
      <c r="N17" s="528"/>
      <c r="O17" s="528"/>
      <c r="P17" s="528"/>
    </row>
    <row r="18" spans="1:16">
      <c r="A18" s="48">
        <v>2.9</v>
      </c>
      <c r="B18" s="50" t="s">
        <v>184</v>
      </c>
      <c r="C18" s="502">
        <v>1608459.38</v>
      </c>
      <c r="D18" s="502">
        <v>1500098.15</v>
      </c>
      <c r="E18" s="504">
        <v>3108557.53</v>
      </c>
      <c r="F18" s="502">
        <v>1072369.382</v>
      </c>
      <c r="G18" s="502">
        <v>1115726.0105999999</v>
      </c>
      <c r="H18" s="505">
        <v>2188095.3925999999</v>
      </c>
      <c r="J18" s="494"/>
      <c r="K18" s="494"/>
      <c r="L18" s="494"/>
      <c r="N18" s="528"/>
      <c r="O18" s="528"/>
      <c r="P18" s="528"/>
    </row>
    <row r="19" spans="1:16">
      <c r="A19" s="48">
        <v>3</v>
      </c>
      <c r="B19" s="49" t="s">
        <v>183</v>
      </c>
      <c r="C19" s="502">
        <v>462429.58</v>
      </c>
      <c r="D19" s="502">
        <v>344123.41</v>
      </c>
      <c r="E19" s="504">
        <v>806552.99</v>
      </c>
      <c r="F19" s="502">
        <v>153060.42000000001</v>
      </c>
      <c r="G19" s="502">
        <v>346114.96</v>
      </c>
      <c r="H19" s="505">
        <v>499175.38</v>
      </c>
      <c r="J19" s="494"/>
      <c r="K19" s="494"/>
      <c r="L19" s="494"/>
      <c r="N19" s="528"/>
      <c r="O19" s="528"/>
      <c r="P19" s="528"/>
    </row>
    <row r="20" spans="1:16">
      <c r="A20" s="48">
        <v>4</v>
      </c>
      <c r="B20" s="49" t="s">
        <v>182</v>
      </c>
      <c r="C20" s="502">
        <v>3354437.87</v>
      </c>
      <c r="D20" s="502">
        <v>0</v>
      </c>
      <c r="E20" s="504">
        <v>3354437.87</v>
      </c>
      <c r="F20" s="502">
        <v>2748570.29</v>
      </c>
      <c r="G20" s="502"/>
      <c r="H20" s="505">
        <v>2748570.29</v>
      </c>
      <c r="J20" s="494"/>
      <c r="K20" s="494"/>
      <c r="L20" s="494"/>
      <c r="N20" s="528"/>
      <c r="O20" s="528"/>
      <c r="P20" s="528"/>
    </row>
    <row r="21" spans="1:16">
      <c r="A21" s="48">
        <v>5</v>
      </c>
      <c r="B21" s="49" t="s">
        <v>181</v>
      </c>
      <c r="C21" s="502">
        <v>721238.68</v>
      </c>
      <c r="D21" s="502">
        <v>67432.05</v>
      </c>
      <c r="E21" s="504">
        <v>788670.7300000001</v>
      </c>
      <c r="F21" s="502">
        <v>317037.59000000003</v>
      </c>
      <c r="G21" s="502">
        <v>49163.79</v>
      </c>
      <c r="H21" s="505">
        <v>366201.38</v>
      </c>
      <c r="J21" s="494"/>
      <c r="K21" s="494"/>
      <c r="L21" s="494"/>
      <c r="N21" s="528"/>
      <c r="O21" s="528"/>
      <c r="P21" s="528"/>
    </row>
    <row r="22" spans="1:16">
      <c r="A22" s="48">
        <v>6</v>
      </c>
      <c r="B22" s="51" t="s">
        <v>180</v>
      </c>
      <c r="C22" s="506">
        <v>14280718.5</v>
      </c>
      <c r="D22" s="506">
        <v>12038405.630000003</v>
      </c>
      <c r="E22" s="504">
        <v>26319124.130000003</v>
      </c>
      <c r="F22" s="506">
        <v>10211126.2849</v>
      </c>
      <c r="G22" s="506">
        <v>11556702.719700001</v>
      </c>
      <c r="H22" s="505">
        <v>21767829.004600003</v>
      </c>
      <c r="J22" s="494"/>
      <c r="K22" s="494"/>
      <c r="L22" s="494"/>
      <c r="N22" s="528"/>
      <c r="O22" s="528"/>
      <c r="P22" s="528"/>
    </row>
    <row r="23" spans="1:16">
      <c r="A23" s="48"/>
      <c r="B23" s="232" t="s">
        <v>179</v>
      </c>
      <c r="C23" s="507"/>
      <c r="D23" s="507"/>
      <c r="E23" s="508"/>
      <c r="F23" s="507"/>
      <c r="G23" s="507"/>
      <c r="H23" s="509"/>
      <c r="J23" s="494"/>
      <c r="K23" s="494"/>
      <c r="L23" s="494"/>
      <c r="N23" s="528"/>
      <c r="O23" s="528"/>
      <c r="P23" s="528"/>
    </row>
    <row r="24" spans="1:16">
      <c r="A24" s="48">
        <v>7</v>
      </c>
      <c r="B24" s="49" t="s">
        <v>178</v>
      </c>
      <c r="C24" s="502">
        <v>1562191.87</v>
      </c>
      <c r="D24" s="502">
        <v>22624.69</v>
      </c>
      <c r="E24" s="504">
        <v>1584816.56</v>
      </c>
      <c r="F24" s="502">
        <v>1361496.9845</v>
      </c>
      <c r="G24" s="502">
        <v>468717.4914</v>
      </c>
      <c r="H24" s="505">
        <v>1830214.4759</v>
      </c>
      <c r="J24" s="494"/>
      <c r="K24" s="494"/>
      <c r="L24" s="494"/>
      <c r="N24" s="528"/>
      <c r="O24" s="528"/>
      <c r="P24" s="528"/>
    </row>
    <row r="25" spans="1:16">
      <c r="A25" s="48">
        <v>8</v>
      </c>
      <c r="B25" s="49" t="s">
        <v>177</v>
      </c>
      <c r="C25" s="502">
        <v>2004867.97</v>
      </c>
      <c r="D25" s="502">
        <v>2610258.7999999998</v>
      </c>
      <c r="E25" s="504">
        <v>4615126.7699999996</v>
      </c>
      <c r="F25" s="502">
        <v>1116086.5625</v>
      </c>
      <c r="G25" s="502">
        <v>2239945.9533000002</v>
      </c>
      <c r="H25" s="505">
        <v>3356032.5158000002</v>
      </c>
      <c r="J25" s="494"/>
      <c r="K25" s="494"/>
      <c r="L25" s="494"/>
      <c r="N25" s="528"/>
      <c r="O25" s="528"/>
      <c r="P25" s="528"/>
    </row>
    <row r="26" spans="1:16">
      <c r="A26" s="48">
        <v>9</v>
      </c>
      <c r="B26" s="49" t="s">
        <v>176</v>
      </c>
      <c r="C26" s="502">
        <v>157810.94</v>
      </c>
      <c r="D26" s="502">
        <v>270825.84000000003</v>
      </c>
      <c r="E26" s="504">
        <v>428636.78</v>
      </c>
      <c r="F26" s="502">
        <v>313667.62</v>
      </c>
      <c r="G26" s="502">
        <v>938.94</v>
      </c>
      <c r="H26" s="505">
        <v>314606.56</v>
      </c>
      <c r="J26" s="494"/>
      <c r="K26" s="494"/>
      <c r="L26" s="494"/>
      <c r="N26" s="528"/>
      <c r="O26" s="528"/>
      <c r="P26" s="528"/>
    </row>
    <row r="27" spans="1:16">
      <c r="A27" s="48">
        <v>10</v>
      </c>
      <c r="B27" s="49" t="s">
        <v>175</v>
      </c>
      <c r="C27" s="502">
        <v>36572.28</v>
      </c>
      <c r="D27" s="502">
        <v>0</v>
      </c>
      <c r="E27" s="504">
        <v>36572.28</v>
      </c>
      <c r="F27" s="502">
        <v>35601.660000000003</v>
      </c>
      <c r="G27" s="502"/>
      <c r="H27" s="505">
        <v>35601.660000000003</v>
      </c>
      <c r="J27" s="494"/>
      <c r="K27" s="494"/>
      <c r="L27" s="494"/>
      <c r="N27" s="528"/>
      <c r="O27" s="528"/>
      <c r="P27" s="528"/>
    </row>
    <row r="28" spans="1:16">
      <c r="A28" s="48">
        <v>11</v>
      </c>
      <c r="B28" s="49" t="s">
        <v>174</v>
      </c>
      <c r="C28" s="502">
        <v>1298203.31</v>
      </c>
      <c r="D28" s="502">
        <v>4772561.6500000004</v>
      </c>
      <c r="E28" s="504">
        <v>6070764.9600000009</v>
      </c>
      <c r="F28" s="502">
        <v>610171.02</v>
      </c>
      <c r="G28" s="502">
        <v>3082420.9</v>
      </c>
      <c r="H28" s="505">
        <v>3692591.92</v>
      </c>
      <c r="J28" s="494"/>
      <c r="K28" s="494"/>
      <c r="L28" s="494"/>
      <c r="N28" s="528"/>
      <c r="O28" s="528"/>
      <c r="P28" s="528"/>
    </row>
    <row r="29" spans="1:16">
      <c r="A29" s="48">
        <v>12</v>
      </c>
      <c r="B29" s="49" t="s">
        <v>173</v>
      </c>
      <c r="C29" s="502"/>
      <c r="D29" s="502"/>
      <c r="E29" s="504">
        <v>0</v>
      </c>
      <c r="F29" s="502"/>
      <c r="G29" s="502"/>
      <c r="H29" s="505">
        <v>0</v>
      </c>
      <c r="J29" s="494"/>
      <c r="K29" s="494"/>
      <c r="L29" s="494"/>
      <c r="N29" s="528"/>
      <c r="O29" s="528"/>
      <c r="P29" s="528"/>
    </row>
    <row r="30" spans="1:16">
      <c r="A30" s="48">
        <v>13</v>
      </c>
      <c r="B30" s="52" t="s">
        <v>172</v>
      </c>
      <c r="C30" s="506">
        <v>5059646.3699999992</v>
      </c>
      <c r="D30" s="506">
        <v>7676270.9800000004</v>
      </c>
      <c r="E30" s="504">
        <v>12735917.35</v>
      </c>
      <c r="F30" s="506">
        <v>3437023.8470000005</v>
      </c>
      <c r="G30" s="506">
        <v>5792023.2847000007</v>
      </c>
      <c r="H30" s="505">
        <v>9229047.1317000017</v>
      </c>
      <c r="J30" s="494"/>
      <c r="K30" s="494"/>
      <c r="L30" s="494"/>
      <c r="N30" s="528"/>
      <c r="O30" s="528"/>
      <c r="P30" s="528"/>
    </row>
    <row r="31" spans="1:16">
      <c r="A31" s="48">
        <v>14</v>
      </c>
      <c r="B31" s="52" t="s">
        <v>171</v>
      </c>
      <c r="C31" s="506">
        <v>9221072.1300000008</v>
      </c>
      <c r="D31" s="506">
        <v>4362134.6500000022</v>
      </c>
      <c r="E31" s="504">
        <v>13583206.780000003</v>
      </c>
      <c r="F31" s="506">
        <v>6774102.4378999993</v>
      </c>
      <c r="G31" s="506">
        <v>5764679.4350000005</v>
      </c>
      <c r="H31" s="505">
        <v>12538781.8729</v>
      </c>
      <c r="J31" s="494"/>
      <c r="K31" s="494"/>
      <c r="L31" s="494"/>
      <c r="N31" s="528"/>
      <c r="O31" s="528"/>
      <c r="P31" s="528"/>
    </row>
    <row r="32" spans="1:16">
      <c r="A32" s="48"/>
      <c r="B32" s="53"/>
      <c r="C32" s="510"/>
      <c r="D32" s="511"/>
      <c r="E32" s="508"/>
      <c r="F32" s="511"/>
      <c r="G32" s="511"/>
      <c r="H32" s="509"/>
      <c r="J32" s="494"/>
      <c r="K32" s="494"/>
      <c r="L32" s="494"/>
      <c r="N32" s="528"/>
      <c r="O32" s="528"/>
      <c r="P32" s="528"/>
    </row>
    <row r="33" spans="1:16">
      <c r="A33" s="48"/>
      <c r="B33" s="53" t="s">
        <v>170</v>
      </c>
      <c r="C33" s="507"/>
      <c r="D33" s="507"/>
      <c r="E33" s="508"/>
      <c r="F33" s="507"/>
      <c r="G33" s="507"/>
      <c r="H33" s="509"/>
      <c r="J33" s="494"/>
      <c r="K33" s="494"/>
      <c r="L33" s="494"/>
      <c r="N33" s="528"/>
      <c r="O33" s="528"/>
      <c r="P33" s="528"/>
    </row>
    <row r="34" spans="1:16">
      <c r="A34" s="48">
        <v>15</v>
      </c>
      <c r="B34" s="54" t="s">
        <v>169</v>
      </c>
      <c r="C34" s="504">
        <v>677309.48</v>
      </c>
      <c r="D34" s="504">
        <v>-347220.79000000004</v>
      </c>
      <c r="E34" s="504">
        <v>330088.68999999994</v>
      </c>
      <c r="F34" s="504">
        <v>682342.29</v>
      </c>
      <c r="G34" s="504">
        <v>239437.16999999998</v>
      </c>
      <c r="H34" s="504">
        <v>921779.46</v>
      </c>
      <c r="J34" s="494"/>
      <c r="K34" s="494"/>
      <c r="L34" s="494"/>
      <c r="N34" s="528"/>
      <c r="O34" s="528"/>
      <c r="P34" s="528"/>
    </row>
    <row r="35" spans="1:16">
      <c r="A35" s="48">
        <v>15.1</v>
      </c>
      <c r="B35" s="50" t="s">
        <v>168</v>
      </c>
      <c r="C35" s="502">
        <v>1165165.29</v>
      </c>
      <c r="D35" s="502">
        <v>576416.74</v>
      </c>
      <c r="E35" s="504">
        <v>1741582.03</v>
      </c>
      <c r="F35" s="502">
        <v>1045134.28</v>
      </c>
      <c r="G35" s="502">
        <v>728098.5</v>
      </c>
      <c r="H35" s="504">
        <v>1773232.78</v>
      </c>
      <c r="J35" s="494"/>
      <c r="K35" s="494"/>
      <c r="L35" s="494"/>
      <c r="N35" s="528"/>
      <c r="O35" s="528"/>
      <c r="P35" s="528"/>
    </row>
    <row r="36" spans="1:16">
      <c r="A36" s="48">
        <v>15.2</v>
      </c>
      <c r="B36" s="50" t="s">
        <v>167</v>
      </c>
      <c r="C36" s="502">
        <v>487855.81</v>
      </c>
      <c r="D36" s="502">
        <v>923637.53</v>
      </c>
      <c r="E36" s="504">
        <v>1411493.34</v>
      </c>
      <c r="F36" s="502">
        <v>362791.99</v>
      </c>
      <c r="G36" s="502">
        <v>488661.33</v>
      </c>
      <c r="H36" s="504">
        <v>851453.32000000007</v>
      </c>
      <c r="J36" s="494"/>
      <c r="K36" s="494"/>
      <c r="L36" s="494"/>
      <c r="N36" s="528"/>
      <c r="O36" s="528"/>
      <c r="P36" s="528"/>
    </row>
    <row r="37" spans="1:16">
      <c r="A37" s="48">
        <v>16</v>
      </c>
      <c r="B37" s="49" t="s">
        <v>166</v>
      </c>
      <c r="C37" s="502">
        <v>0</v>
      </c>
      <c r="D37" s="502">
        <v>0</v>
      </c>
      <c r="E37" s="504">
        <v>0</v>
      </c>
      <c r="F37" s="502"/>
      <c r="G37" s="502"/>
      <c r="H37" s="504">
        <v>0</v>
      </c>
      <c r="J37" s="494"/>
      <c r="K37" s="494"/>
      <c r="L37" s="494"/>
      <c r="N37" s="528"/>
      <c r="O37" s="528"/>
      <c r="P37" s="528"/>
    </row>
    <row r="38" spans="1:16">
      <c r="A38" s="48">
        <v>17</v>
      </c>
      <c r="B38" s="49" t="s">
        <v>165</v>
      </c>
      <c r="C38" s="502">
        <v>0</v>
      </c>
      <c r="D38" s="502">
        <v>0</v>
      </c>
      <c r="E38" s="504">
        <v>0</v>
      </c>
      <c r="F38" s="502"/>
      <c r="G38" s="502"/>
      <c r="H38" s="504">
        <v>0</v>
      </c>
      <c r="J38" s="494"/>
      <c r="K38" s="494"/>
      <c r="L38" s="494"/>
      <c r="N38" s="528"/>
      <c r="O38" s="528"/>
      <c r="P38" s="528"/>
    </row>
    <row r="39" spans="1:16">
      <c r="A39" s="48">
        <v>18</v>
      </c>
      <c r="B39" s="49" t="s">
        <v>164</v>
      </c>
      <c r="C39" s="502">
        <v>0</v>
      </c>
      <c r="D39" s="502">
        <v>0</v>
      </c>
      <c r="E39" s="504">
        <v>0</v>
      </c>
      <c r="F39" s="502"/>
      <c r="G39" s="502"/>
      <c r="H39" s="504">
        <v>0</v>
      </c>
      <c r="J39" s="494"/>
      <c r="K39" s="494"/>
      <c r="L39" s="494"/>
      <c r="N39" s="528"/>
      <c r="O39" s="528"/>
      <c r="P39" s="528"/>
    </row>
    <row r="40" spans="1:16">
      <c r="A40" s="48">
        <v>19</v>
      </c>
      <c r="B40" s="49" t="s">
        <v>163</v>
      </c>
      <c r="C40" s="502">
        <v>742568.63</v>
      </c>
      <c r="D40" s="502"/>
      <c r="E40" s="504">
        <v>742568.63</v>
      </c>
      <c r="F40" s="502">
        <v>818774.06</v>
      </c>
      <c r="G40" s="502"/>
      <c r="H40" s="504">
        <v>818774.06</v>
      </c>
      <c r="J40" s="494"/>
      <c r="K40" s="494"/>
      <c r="L40" s="494"/>
      <c r="N40" s="528"/>
      <c r="O40" s="528"/>
      <c r="P40" s="528"/>
    </row>
    <row r="41" spans="1:16">
      <c r="A41" s="48">
        <v>20</v>
      </c>
      <c r="B41" s="49" t="s">
        <v>162</v>
      </c>
      <c r="C41" s="502">
        <v>-11440.64</v>
      </c>
      <c r="D41" s="502"/>
      <c r="E41" s="504">
        <v>-11440.64</v>
      </c>
      <c r="F41" s="502">
        <v>-106860.84</v>
      </c>
      <c r="G41" s="502"/>
      <c r="H41" s="504">
        <v>-106860.84</v>
      </c>
      <c r="J41" s="494"/>
      <c r="K41" s="494"/>
      <c r="L41" s="494"/>
      <c r="N41" s="528"/>
      <c r="O41" s="528"/>
      <c r="P41" s="528"/>
    </row>
    <row r="42" spans="1:16">
      <c r="A42" s="48">
        <v>21</v>
      </c>
      <c r="B42" s="49" t="s">
        <v>161</v>
      </c>
      <c r="C42" s="502">
        <v>22441.52</v>
      </c>
      <c r="D42" s="502">
        <v>0</v>
      </c>
      <c r="E42" s="504">
        <v>22441.52</v>
      </c>
      <c r="F42" s="502">
        <v>71412.600000000006</v>
      </c>
      <c r="G42" s="502"/>
      <c r="H42" s="504">
        <v>71412.600000000006</v>
      </c>
      <c r="J42" s="494"/>
      <c r="K42" s="494"/>
      <c r="L42" s="494"/>
      <c r="N42" s="528"/>
      <c r="O42" s="528"/>
      <c r="P42" s="528"/>
    </row>
    <row r="43" spans="1:16">
      <c r="A43" s="48">
        <v>22</v>
      </c>
      <c r="B43" s="49" t="s">
        <v>160</v>
      </c>
      <c r="C43" s="502">
        <v>63396.57</v>
      </c>
      <c r="D43" s="502">
        <v>1491.51</v>
      </c>
      <c r="E43" s="504">
        <v>64888.08</v>
      </c>
      <c r="F43" s="502">
        <v>38451.81</v>
      </c>
      <c r="G43" s="502">
        <v>1373.9</v>
      </c>
      <c r="H43" s="504">
        <v>39825.71</v>
      </c>
      <c r="J43" s="494"/>
      <c r="K43" s="494"/>
      <c r="L43" s="494"/>
      <c r="N43" s="528"/>
      <c r="O43" s="528"/>
      <c r="P43" s="528"/>
    </row>
    <row r="44" spans="1:16">
      <c r="A44" s="48">
        <v>23</v>
      </c>
      <c r="B44" s="49" t="s">
        <v>159</v>
      </c>
      <c r="C44" s="502">
        <v>48296.45</v>
      </c>
      <c r="D44" s="502">
        <v>8242.09</v>
      </c>
      <c r="E44" s="504">
        <v>56538.539999999994</v>
      </c>
      <c r="F44" s="502">
        <v>95538.58</v>
      </c>
      <c r="G44" s="502">
        <v>209856.41</v>
      </c>
      <c r="H44" s="504">
        <v>305394.99</v>
      </c>
      <c r="J44" s="494"/>
      <c r="K44" s="494"/>
      <c r="L44" s="494"/>
      <c r="N44" s="528"/>
      <c r="O44" s="528"/>
      <c r="P44" s="528"/>
    </row>
    <row r="45" spans="1:16">
      <c r="A45" s="48">
        <v>24</v>
      </c>
      <c r="B45" s="52" t="s">
        <v>275</v>
      </c>
      <c r="C45" s="506">
        <v>1542572.01</v>
      </c>
      <c r="D45" s="506">
        <v>-337487.19</v>
      </c>
      <c r="E45" s="504">
        <v>1205084.82</v>
      </c>
      <c r="F45" s="506">
        <v>1599658.5000000002</v>
      </c>
      <c r="G45" s="506">
        <v>450667.48</v>
      </c>
      <c r="H45" s="504">
        <v>2050325.9800000002</v>
      </c>
      <c r="J45" s="494"/>
      <c r="K45" s="494"/>
      <c r="L45" s="494"/>
      <c r="N45" s="528"/>
      <c r="O45" s="528"/>
      <c r="P45" s="528"/>
    </row>
    <row r="46" spans="1:16">
      <c r="A46" s="48"/>
      <c r="B46" s="232" t="s">
        <v>158</v>
      </c>
      <c r="C46" s="507"/>
      <c r="D46" s="507"/>
      <c r="E46" s="508"/>
      <c r="F46" s="507"/>
      <c r="G46" s="507"/>
      <c r="H46" s="509"/>
      <c r="J46" s="494"/>
      <c r="K46" s="494"/>
      <c r="L46" s="494"/>
      <c r="N46" s="528"/>
      <c r="O46" s="528"/>
      <c r="P46" s="528"/>
    </row>
    <row r="47" spans="1:16">
      <c r="A47" s="48">
        <v>25</v>
      </c>
      <c r="B47" s="49" t="s">
        <v>157</v>
      </c>
      <c r="C47" s="502">
        <v>100099.33</v>
      </c>
      <c r="D47" s="502">
        <v>45688.18</v>
      </c>
      <c r="E47" s="504">
        <v>145787.51</v>
      </c>
      <c r="F47" s="502">
        <v>281949.44</v>
      </c>
      <c r="G47" s="502">
        <v>5491.22</v>
      </c>
      <c r="H47" s="505">
        <v>287440.65999999997</v>
      </c>
      <c r="J47" s="494"/>
      <c r="K47" s="494"/>
      <c r="L47" s="494"/>
      <c r="N47" s="528"/>
      <c r="O47" s="528"/>
      <c r="P47" s="528"/>
    </row>
    <row r="48" spans="1:16">
      <c r="A48" s="48">
        <v>26</v>
      </c>
      <c r="B48" s="49" t="s">
        <v>156</v>
      </c>
      <c r="C48" s="502">
        <v>582515.48</v>
      </c>
      <c r="D48" s="502">
        <v>16896.740000000002</v>
      </c>
      <c r="E48" s="504">
        <v>599412.22</v>
      </c>
      <c r="F48" s="502">
        <v>439857.31</v>
      </c>
      <c r="G48" s="502"/>
      <c r="H48" s="505">
        <v>439857.31</v>
      </c>
      <c r="J48" s="494"/>
      <c r="K48" s="494"/>
      <c r="L48" s="494"/>
      <c r="N48" s="528"/>
      <c r="O48" s="528"/>
      <c r="P48" s="528"/>
    </row>
    <row r="49" spans="1:16">
      <c r="A49" s="48">
        <v>27</v>
      </c>
      <c r="B49" s="49" t="s">
        <v>155</v>
      </c>
      <c r="C49" s="502">
        <v>3760491.03</v>
      </c>
      <c r="D49" s="502"/>
      <c r="E49" s="504">
        <v>3760491.03</v>
      </c>
      <c r="F49" s="502">
        <v>3236332.04</v>
      </c>
      <c r="G49" s="502"/>
      <c r="H49" s="505">
        <v>3236332.04</v>
      </c>
      <c r="J49" s="494"/>
      <c r="K49" s="494"/>
      <c r="L49" s="494"/>
      <c r="N49" s="528"/>
      <c r="O49" s="528"/>
      <c r="P49" s="528"/>
    </row>
    <row r="50" spans="1:16">
      <c r="A50" s="48">
        <v>28</v>
      </c>
      <c r="B50" s="49" t="s">
        <v>154</v>
      </c>
      <c r="C50" s="502">
        <v>12344.39</v>
      </c>
      <c r="D50" s="502"/>
      <c r="E50" s="504">
        <v>12344.39</v>
      </c>
      <c r="F50" s="502">
        <v>23701.26</v>
      </c>
      <c r="G50" s="502"/>
      <c r="H50" s="505">
        <v>23701.26</v>
      </c>
      <c r="J50" s="494"/>
      <c r="K50" s="494"/>
      <c r="L50" s="494"/>
      <c r="N50" s="528"/>
      <c r="O50" s="528"/>
      <c r="P50" s="528"/>
    </row>
    <row r="51" spans="1:16">
      <c r="A51" s="48">
        <v>29</v>
      </c>
      <c r="B51" s="49" t="s">
        <v>153</v>
      </c>
      <c r="C51" s="502">
        <v>785259.36</v>
      </c>
      <c r="D51" s="502"/>
      <c r="E51" s="504">
        <v>785259.36</v>
      </c>
      <c r="F51" s="502">
        <v>399220.21</v>
      </c>
      <c r="G51" s="502"/>
      <c r="H51" s="505">
        <v>399220.21</v>
      </c>
      <c r="J51" s="494"/>
      <c r="K51" s="494"/>
      <c r="L51" s="494"/>
      <c r="N51" s="528"/>
      <c r="O51" s="528"/>
      <c r="P51" s="528"/>
    </row>
    <row r="52" spans="1:16">
      <c r="A52" s="48">
        <v>30</v>
      </c>
      <c r="B52" s="49" t="s">
        <v>152</v>
      </c>
      <c r="C52" s="502">
        <v>793351.41</v>
      </c>
      <c r="D52" s="502">
        <v>22032.25</v>
      </c>
      <c r="E52" s="504">
        <v>815383.66</v>
      </c>
      <c r="F52" s="502">
        <v>619614.48</v>
      </c>
      <c r="G52" s="502">
        <v>4398.63</v>
      </c>
      <c r="H52" s="505">
        <v>624013.11</v>
      </c>
      <c r="J52" s="494"/>
      <c r="K52" s="494"/>
      <c r="L52" s="494"/>
      <c r="N52" s="528"/>
      <c r="O52" s="528"/>
      <c r="P52" s="528"/>
    </row>
    <row r="53" spans="1:16">
      <c r="A53" s="48">
        <v>31</v>
      </c>
      <c r="B53" s="52" t="s">
        <v>276</v>
      </c>
      <c r="C53" s="506">
        <v>6034061</v>
      </c>
      <c r="D53" s="506">
        <v>84617.17</v>
      </c>
      <c r="E53" s="504">
        <v>6118678.1699999999</v>
      </c>
      <c r="F53" s="506">
        <v>5000674.74</v>
      </c>
      <c r="G53" s="506">
        <v>9889.85</v>
      </c>
      <c r="H53" s="504">
        <v>5010564.59</v>
      </c>
      <c r="J53" s="494"/>
      <c r="K53" s="494"/>
      <c r="L53" s="494"/>
      <c r="N53" s="528"/>
      <c r="O53" s="528"/>
      <c r="P53" s="528"/>
    </row>
    <row r="54" spans="1:16">
      <c r="A54" s="48">
        <v>32</v>
      </c>
      <c r="B54" s="52" t="s">
        <v>277</v>
      </c>
      <c r="C54" s="506">
        <v>-4491488.99</v>
      </c>
      <c r="D54" s="506">
        <v>-422104.36</v>
      </c>
      <c r="E54" s="504">
        <v>-4913593.3500000006</v>
      </c>
      <c r="F54" s="506">
        <v>-3401016.24</v>
      </c>
      <c r="G54" s="506">
        <v>440777.63</v>
      </c>
      <c r="H54" s="504">
        <v>-2960238.6100000003</v>
      </c>
      <c r="J54" s="494"/>
      <c r="K54" s="494"/>
      <c r="L54" s="494"/>
      <c r="N54" s="528"/>
      <c r="O54" s="528"/>
      <c r="P54" s="528"/>
    </row>
    <row r="55" spans="1:16">
      <c r="A55" s="48"/>
      <c r="B55" s="53"/>
      <c r="C55" s="511"/>
      <c r="D55" s="511"/>
      <c r="E55" s="508"/>
      <c r="F55" s="511"/>
      <c r="G55" s="511"/>
      <c r="H55" s="509"/>
      <c r="J55" s="494"/>
      <c r="K55" s="494"/>
      <c r="L55" s="494"/>
      <c r="N55" s="528"/>
      <c r="O55" s="528"/>
      <c r="P55" s="528"/>
    </row>
    <row r="56" spans="1:16">
      <c r="A56" s="48">
        <v>33</v>
      </c>
      <c r="B56" s="52" t="s">
        <v>151</v>
      </c>
      <c r="C56" s="506">
        <v>4729583.1400000006</v>
      </c>
      <c r="D56" s="506">
        <v>3940030.2900000024</v>
      </c>
      <c r="E56" s="504">
        <v>8669613.4300000034</v>
      </c>
      <c r="F56" s="506">
        <v>3373086.1978999991</v>
      </c>
      <c r="G56" s="506">
        <v>6205457.0650000004</v>
      </c>
      <c r="H56" s="505">
        <v>9578543.2628999986</v>
      </c>
      <c r="J56" s="494"/>
      <c r="K56" s="494"/>
      <c r="L56" s="494"/>
      <c r="N56" s="528"/>
      <c r="O56" s="528"/>
      <c r="P56" s="528"/>
    </row>
    <row r="57" spans="1:16">
      <c r="A57" s="48"/>
      <c r="B57" s="53"/>
      <c r="C57" s="511"/>
      <c r="D57" s="511"/>
      <c r="E57" s="508"/>
      <c r="F57" s="511"/>
      <c r="G57" s="511"/>
      <c r="H57" s="509"/>
      <c r="J57" s="494"/>
      <c r="K57" s="494"/>
      <c r="L57" s="494"/>
      <c r="N57" s="528"/>
      <c r="O57" s="528"/>
      <c r="P57" s="528"/>
    </row>
    <row r="58" spans="1:16">
      <c r="A58" s="48">
        <v>34</v>
      </c>
      <c r="B58" s="49" t="s">
        <v>150</v>
      </c>
      <c r="C58" s="502">
        <v>5422639.6500000004</v>
      </c>
      <c r="D58" s="502"/>
      <c r="E58" s="504">
        <v>5422639.6500000004</v>
      </c>
      <c r="F58" s="502">
        <v>784383.57</v>
      </c>
      <c r="G58" s="502"/>
      <c r="H58" s="505">
        <v>784383.57</v>
      </c>
      <c r="J58" s="494"/>
      <c r="K58" s="494"/>
      <c r="L58" s="494"/>
      <c r="N58" s="528"/>
      <c r="O58" s="528"/>
      <c r="P58" s="528"/>
    </row>
    <row r="59" spans="1:16" s="233" customFormat="1">
      <c r="A59" s="48">
        <v>35</v>
      </c>
      <c r="B59" s="49" t="s">
        <v>149</v>
      </c>
      <c r="C59" s="502">
        <v>0</v>
      </c>
      <c r="D59" s="502"/>
      <c r="E59" s="504">
        <v>0</v>
      </c>
      <c r="F59" s="502"/>
      <c r="G59" s="502"/>
      <c r="H59" s="505">
        <v>0</v>
      </c>
      <c r="J59" s="527"/>
      <c r="K59" s="527"/>
      <c r="L59" s="527"/>
      <c r="N59" s="528"/>
      <c r="O59" s="528"/>
      <c r="P59" s="528"/>
    </row>
    <row r="60" spans="1:16">
      <c r="A60" s="48">
        <v>36</v>
      </c>
      <c r="B60" s="49" t="s">
        <v>148</v>
      </c>
      <c r="C60" s="502">
        <v>754226.72</v>
      </c>
      <c r="D60" s="502"/>
      <c r="E60" s="504">
        <v>754226.72</v>
      </c>
      <c r="F60" s="502">
        <v>391211.69</v>
      </c>
      <c r="G60" s="502"/>
      <c r="H60" s="505">
        <v>391211.69</v>
      </c>
      <c r="J60" s="494"/>
      <c r="K60" s="494"/>
      <c r="L60" s="494"/>
      <c r="N60" s="528"/>
      <c r="O60" s="528"/>
      <c r="P60" s="528"/>
    </row>
    <row r="61" spans="1:16">
      <c r="A61" s="48">
        <v>37</v>
      </c>
      <c r="B61" s="52" t="s">
        <v>147</v>
      </c>
      <c r="C61" s="506">
        <v>6176866.3700000001</v>
      </c>
      <c r="D61" s="506">
        <v>0</v>
      </c>
      <c r="E61" s="504">
        <v>6176866.3700000001</v>
      </c>
      <c r="F61" s="506">
        <v>1175595.26</v>
      </c>
      <c r="G61" s="506">
        <v>0</v>
      </c>
      <c r="H61" s="505">
        <v>1175595.26</v>
      </c>
      <c r="J61" s="494"/>
      <c r="K61" s="494"/>
      <c r="L61" s="494"/>
      <c r="N61" s="528"/>
      <c r="O61" s="528"/>
      <c r="P61" s="528"/>
    </row>
    <row r="62" spans="1:16">
      <c r="A62" s="48"/>
      <c r="B62" s="55"/>
      <c r="C62" s="507"/>
      <c r="D62" s="507"/>
      <c r="E62" s="508"/>
      <c r="F62" s="507"/>
      <c r="G62" s="507"/>
      <c r="H62" s="509"/>
      <c r="J62" s="494"/>
      <c r="K62" s="494"/>
      <c r="L62" s="494"/>
      <c r="N62" s="528"/>
      <c r="O62" s="528"/>
      <c r="P62" s="528"/>
    </row>
    <row r="63" spans="1:16">
      <c r="A63" s="48">
        <v>38</v>
      </c>
      <c r="B63" s="56" t="s">
        <v>146</v>
      </c>
      <c r="C63" s="506">
        <v>-1447283.2299999995</v>
      </c>
      <c r="D63" s="506">
        <v>3940030.2900000024</v>
      </c>
      <c r="E63" s="504">
        <v>2492747.0600000028</v>
      </c>
      <c r="F63" s="506">
        <v>2197490.9378999993</v>
      </c>
      <c r="G63" s="506">
        <v>6205457.0650000004</v>
      </c>
      <c r="H63" s="505">
        <v>8402948.0029000007</v>
      </c>
      <c r="J63" s="494"/>
      <c r="K63" s="494"/>
      <c r="L63" s="494"/>
      <c r="N63" s="528"/>
      <c r="O63" s="528"/>
      <c r="P63" s="528"/>
    </row>
    <row r="64" spans="1:16">
      <c r="A64" s="45">
        <v>39</v>
      </c>
      <c r="B64" s="49" t="s">
        <v>145</v>
      </c>
      <c r="C64" s="512">
        <v>241800</v>
      </c>
      <c r="D64" s="512"/>
      <c r="E64" s="504">
        <v>241800</v>
      </c>
      <c r="F64" s="512">
        <v>1237156</v>
      </c>
      <c r="G64" s="512"/>
      <c r="H64" s="505">
        <v>1237156</v>
      </c>
      <c r="J64" s="494"/>
      <c r="K64" s="494"/>
      <c r="L64" s="494"/>
      <c r="N64" s="528"/>
      <c r="O64" s="528"/>
      <c r="P64" s="528"/>
    </row>
    <row r="65" spans="1:16">
      <c r="A65" s="48">
        <v>40</v>
      </c>
      <c r="B65" s="52" t="s">
        <v>144</v>
      </c>
      <c r="C65" s="506">
        <v>-1689083.2299999995</v>
      </c>
      <c r="D65" s="506">
        <v>3940030.2900000024</v>
      </c>
      <c r="E65" s="504">
        <v>2250947.0600000028</v>
      </c>
      <c r="F65" s="506">
        <v>960334.93789999932</v>
      </c>
      <c r="G65" s="506">
        <v>6205457.0650000004</v>
      </c>
      <c r="H65" s="505">
        <v>7165792.0028999997</v>
      </c>
      <c r="J65" s="494"/>
      <c r="K65" s="494"/>
      <c r="L65" s="494"/>
      <c r="N65" s="528"/>
      <c r="O65" s="528"/>
      <c r="P65" s="528"/>
    </row>
    <row r="66" spans="1:16">
      <c r="A66" s="45">
        <v>41</v>
      </c>
      <c r="B66" s="49" t="s">
        <v>143</v>
      </c>
      <c r="C66" s="512">
        <v>-2000</v>
      </c>
      <c r="D66" s="512"/>
      <c r="E66" s="504">
        <v>-2000</v>
      </c>
      <c r="F66" s="512">
        <v>-545</v>
      </c>
      <c r="G66" s="512"/>
      <c r="H66" s="505">
        <v>-545</v>
      </c>
      <c r="J66" s="494"/>
      <c r="K66" s="494"/>
      <c r="L66" s="494"/>
      <c r="N66" s="528"/>
      <c r="O66" s="528"/>
      <c r="P66" s="528"/>
    </row>
    <row r="67" spans="1:16" ht="13.5" thickBot="1">
      <c r="A67" s="57">
        <v>42</v>
      </c>
      <c r="B67" s="58" t="s">
        <v>142</v>
      </c>
      <c r="C67" s="513">
        <v>-1691083.2299999995</v>
      </c>
      <c r="D67" s="513">
        <v>3940030.2900000024</v>
      </c>
      <c r="E67" s="514">
        <v>2248947.0600000028</v>
      </c>
      <c r="F67" s="513">
        <v>959789.93789999932</v>
      </c>
      <c r="G67" s="513">
        <v>6205457.0650000004</v>
      </c>
      <c r="H67" s="515">
        <v>7165247.0028999997</v>
      </c>
      <c r="J67" s="494"/>
      <c r="K67" s="494"/>
      <c r="L67" s="494"/>
      <c r="N67" s="528"/>
      <c r="O67" s="528"/>
      <c r="P67" s="528"/>
    </row>
  </sheetData>
  <mergeCells count="2">
    <mergeCell ref="C5:E5"/>
    <mergeCell ref="F5:H5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="60" zoomScaleNormal="100" workbookViewId="0">
      <selection activeCell="J29" sqref="J29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3.42578125" style="5" bestFit="1" customWidth="1"/>
    <col min="6" max="6" width="12.7109375" style="5" customWidth="1"/>
    <col min="7" max="8" width="13.42578125" style="5" bestFit="1" customWidth="1"/>
    <col min="9" max="16384" width="9.140625" style="5"/>
  </cols>
  <sheetData>
    <row r="1" spans="1:8">
      <c r="A1" s="2" t="s">
        <v>30</v>
      </c>
      <c r="B1" s="5" t="str">
        <f>'Info '!C2</f>
        <v>JSC "BasisBank"</v>
      </c>
    </row>
    <row r="2" spans="1:8">
      <c r="A2" s="2" t="s">
        <v>31</v>
      </c>
      <c r="B2" s="482">
        <v>43555</v>
      </c>
    </row>
    <row r="3" spans="1:8">
      <c r="A3" s="4"/>
    </row>
    <row r="4" spans="1:8" ht="15" thickBot="1">
      <c r="A4" s="4" t="s">
        <v>74</v>
      </c>
      <c r="B4" s="4"/>
      <c r="C4" s="210"/>
      <c r="D4" s="210"/>
      <c r="E4" s="210"/>
      <c r="F4" s="211"/>
      <c r="G4" s="211"/>
      <c r="H4" s="212" t="s">
        <v>73</v>
      </c>
    </row>
    <row r="5" spans="1:8">
      <c r="A5" s="537" t="s">
        <v>6</v>
      </c>
      <c r="B5" s="539" t="s">
        <v>342</v>
      </c>
      <c r="C5" s="541" t="s">
        <v>68</v>
      </c>
      <c r="D5" s="542"/>
      <c r="E5" s="543"/>
      <c r="F5" s="541" t="s">
        <v>72</v>
      </c>
      <c r="G5" s="542"/>
      <c r="H5" s="544"/>
    </row>
    <row r="6" spans="1:8">
      <c r="A6" s="538"/>
      <c r="B6" s="540"/>
      <c r="C6" s="28" t="s">
        <v>289</v>
      </c>
      <c r="D6" s="28" t="s">
        <v>119</v>
      </c>
      <c r="E6" s="28" t="s">
        <v>106</v>
      </c>
      <c r="F6" s="28" t="s">
        <v>289</v>
      </c>
      <c r="G6" s="28" t="s">
        <v>119</v>
      </c>
      <c r="H6" s="29" t="s">
        <v>106</v>
      </c>
    </row>
    <row r="7" spans="1:8" s="17" customFormat="1">
      <c r="A7" s="213">
        <v>1</v>
      </c>
      <c r="B7" s="214" t="s">
        <v>376</v>
      </c>
      <c r="C7" s="31">
        <v>113617781.61000001</v>
      </c>
      <c r="D7" s="31">
        <v>51752985.109700002</v>
      </c>
      <c r="E7" s="215">
        <v>165370766.71970001</v>
      </c>
      <c r="F7" s="31">
        <v>54410365.149999999</v>
      </c>
      <c r="G7" s="31">
        <v>39812197.948400006</v>
      </c>
      <c r="H7" s="32">
        <v>94222563.098399997</v>
      </c>
    </row>
    <row r="8" spans="1:8" s="17" customFormat="1">
      <c r="A8" s="213">
        <v>1.1000000000000001</v>
      </c>
      <c r="B8" s="267" t="s">
        <v>307</v>
      </c>
      <c r="C8" s="31">
        <v>85966492.359999999</v>
      </c>
      <c r="D8" s="31">
        <v>9549191.7879000008</v>
      </c>
      <c r="E8" s="215">
        <v>95515684.1479</v>
      </c>
      <c r="F8" s="31">
        <v>35439058.140000001</v>
      </c>
      <c r="G8" s="31">
        <v>13384886.8147</v>
      </c>
      <c r="H8" s="32">
        <v>48823944.954700001</v>
      </c>
    </row>
    <row r="9" spans="1:8" s="17" customFormat="1">
      <c r="A9" s="213">
        <v>1.2</v>
      </c>
      <c r="B9" s="267" t="s">
        <v>308</v>
      </c>
      <c r="C9" s="31"/>
      <c r="D9" s="31"/>
      <c r="E9" s="215">
        <v>0</v>
      </c>
      <c r="F9" s="31"/>
      <c r="G9" s="31"/>
      <c r="H9" s="32">
        <v>0</v>
      </c>
    </row>
    <row r="10" spans="1:8" s="17" customFormat="1">
      <c r="A10" s="213">
        <v>1.3</v>
      </c>
      <c r="B10" s="267" t="s">
        <v>309</v>
      </c>
      <c r="C10" s="31">
        <v>27628594.100000001</v>
      </c>
      <c r="D10" s="31">
        <v>42154022.937399998</v>
      </c>
      <c r="E10" s="215">
        <v>69782617.037400007</v>
      </c>
      <c r="F10" s="31">
        <v>18948611.859999999</v>
      </c>
      <c r="G10" s="31">
        <v>26379354.433699999</v>
      </c>
      <c r="H10" s="32">
        <v>45327966.293699995</v>
      </c>
    </row>
    <row r="11" spans="1:8" s="17" customFormat="1">
      <c r="A11" s="213">
        <v>1.4</v>
      </c>
      <c r="B11" s="267" t="s">
        <v>290</v>
      </c>
      <c r="C11" s="31">
        <v>22695.15</v>
      </c>
      <c r="D11" s="31">
        <v>49770.384400000003</v>
      </c>
      <c r="E11" s="215">
        <v>72465.534400000004</v>
      </c>
      <c r="F11" s="31">
        <v>22695.15</v>
      </c>
      <c r="G11" s="31">
        <v>47956.7</v>
      </c>
      <c r="H11" s="32">
        <v>70651.850000000006</v>
      </c>
    </row>
    <row r="12" spans="1:8" s="17" customFormat="1" ht="29.25" customHeight="1">
      <c r="A12" s="213">
        <v>2</v>
      </c>
      <c r="B12" s="217" t="s">
        <v>311</v>
      </c>
      <c r="C12" s="31">
        <v>8158048.7699999996</v>
      </c>
      <c r="D12" s="31">
        <v>51523120.028200001</v>
      </c>
      <c r="E12" s="215">
        <v>59681168.798199996</v>
      </c>
      <c r="F12" s="31">
        <v>168800</v>
      </c>
      <c r="G12" s="31">
        <v>29383248</v>
      </c>
      <c r="H12" s="32">
        <v>29552048</v>
      </c>
    </row>
    <row r="13" spans="1:8" s="17" customFormat="1" ht="19.899999999999999" customHeight="1">
      <c r="A13" s="213">
        <v>3</v>
      </c>
      <c r="B13" s="217" t="s">
        <v>310</v>
      </c>
      <c r="C13" s="31"/>
      <c r="D13" s="31"/>
      <c r="E13" s="215">
        <v>0</v>
      </c>
      <c r="F13" s="31"/>
      <c r="G13" s="31"/>
      <c r="H13" s="32">
        <v>0</v>
      </c>
    </row>
    <row r="14" spans="1:8" s="17" customFormat="1">
      <c r="A14" s="213">
        <v>3.1</v>
      </c>
      <c r="B14" s="268" t="s">
        <v>291</v>
      </c>
      <c r="C14" s="31"/>
      <c r="D14" s="31"/>
      <c r="E14" s="215">
        <v>0</v>
      </c>
      <c r="F14" s="31"/>
      <c r="G14" s="31"/>
      <c r="H14" s="32">
        <v>0</v>
      </c>
    </row>
    <row r="15" spans="1:8" s="17" customFormat="1">
      <c r="A15" s="213">
        <v>3.2</v>
      </c>
      <c r="B15" s="268" t="s">
        <v>292</v>
      </c>
      <c r="C15" s="31"/>
      <c r="D15" s="31"/>
      <c r="E15" s="215">
        <v>0</v>
      </c>
      <c r="F15" s="31"/>
      <c r="G15" s="31"/>
      <c r="H15" s="32">
        <v>0</v>
      </c>
    </row>
    <row r="16" spans="1:8" s="17" customFormat="1">
      <c r="A16" s="213">
        <v>4</v>
      </c>
      <c r="B16" s="271" t="s">
        <v>321</v>
      </c>
      <c r="C16" s="31">
        <v>35595326.616815001</v>
      </c>
      <c r="D16" s="31">
        <v>471270317.86956602</v>
      </c>
      <c r="E16" s="215">
        <v>506865644.48638105</v>
      </c>
      <c r="F16" s="31">
        <v>141914743.47999999</v>
      </c>
      <c r="G16" s="31">
        <v>2759734071.4705</v>
      </c>
      <c r="H16" s="32">
        <v>2901648814.9505</v>
      </c>
    </row>
    <row r="17" spans="1:8" s="17" customFormat="1">
      <c r="A17" s="213">
        <v>4.0999999999999996</v>
      </c>
      <c r="B17" s="268" t="s">
        <v>312</v>
      </c>
      <c r="C17" s="31">
        <v>33962826.616815001</v>
      </c>
      <c r="D17" s="31">
        <v>467713632.769566</v>
      </c>
      <c r="E17" s="215">
        <v>501676459.38638103</v>
      </c>
      <c r="F17" s="31">
        <v>140433243.47999999</v>
      </c>
      <c r="G17" s="31">
        <v>2756362893.0384998</v>
      </c>
      <c r="H17" s="32">
        <v>2896796136.5184999</v>
      </c>
    </row>
    <row r="18" spans="1:8" s="17" customFormat="1">
      <c r="A18" s="213">
        <v>4.2</v>
      </c>
      <c r="B18" s="268" t="s">
        <v>306</v>
      </c>
      <c r="C18" s="31">
        <v>1632500</v>
      </c>
      <c r="D18" s="31">
        <v>3556685.1</v>
      </c>
      <c r="E18" s="215">
        <v>5189185.0999999996</v>
      </c>
      <c r="F18" s="31">
        <v>1481500</v>
      </c>
      <c r="G18" s="31">
        <v>3371178.432</v>
      </c>
      <c r="H18" s="32">
        <v>4852678.432</v>
      </c>
    </row>
    <row r="19" spans="1:8" s="17" customFormat="1">
      <c r="A19" s="213">
        <v>5</v>
      </c>
      <c r="B19" s="217" t="s">
        <v>320</v>
      </c>
      <c r="C19" s="31">
        <v>94618513.421999991</v>
      </c>
      <c r="D19" s="31">
        <v>1687296261.3353996</v>
      </c>
      <c r="E19" s="215">
        <v>1781914774.7573996</v>
      </c>
      <c r="F19" s="31">
        <v>86807984.120000005</v>
      </c>
      <c r="G19" s="31">
        <v>1680655355.6182997</v>
      </c>
      <c r="H19" s="32">
        <v>1767463339.7382998</v>
      </c>
    </row>
    <row r="20" spans="1:8" s="17" customFormat="1">
      <c r="A20" s="213">
        <v>5.0999999999999996</v>
      </c>
      <c r="B20" s="269" t="s">
        <v>295</v>
      </c>
      <c r="C20" s="31">
        <v>47170484.431999996</v>
      </c>
      <c r="D20" s="31">
        <v>95027190.957399994</v>
      </c>
      <c r="E20" s="215">
        <v>142197675.38940001</v>
      </c>
      <c r="F20" s="31">
        <v>9112547.4299999997</v>
      </c>
      <c r="G20" s="31">
        <v>131093586.2995</v>
      </c>
      <c r="H20" s="32">
        <v>140206133.7295</v>
      </c>
    </row>
    <row r="21" spans="1:8" s="17" customFormat="1">
      <c r="A21" s="213">
        <v>5.2</v>
      </c>
      <c r="B21" s="269" t="s">
        <v>294</v>
      </c>
      <c r="C21" s="31">
        <v>2400000</v>
      </c>
      <c r="D21" s="31">
        <v>17472568.800000001</v>
      </c>
      <c r="E21" s="215">
        <v>19872568.800000001</v>
      </c>
      <c r="F21" s="31">
        <v>0</v>
      </c>
      <c r="G21" s="31">
        <v>9911112</v>
      </c>
      <c r="H21" s="32">
        <v>9911112</v>
      </c>
    </row>
    <row r="22" spans="1:8" s="17" customFormat="1">
      <c r="A22" s="213">
        <v>5.3</v>
      </c>
      <c r="B22" s="269" t="s">
        <v>293</v>
      </c>
      <c r="C22" s="31">
        <v>703389</v>
      </c>
      <c r="D22" s="31">
        <v>1242625229.9492998</v>
      </c>
      <c r="E22" s="215">
        <v>1243328618.9492998</v>
      </c>
      <c r="F22" s="31">
        <v>23612200.809999999</v>
      </c>
      <c r="G22" s="31">
        <v>1242582618.6708999</v>
      </c>
      <c r="H22" s="32">
        <v>1266194819.4808998</v>
      </c>
    </row>
    <row r="23" spans="1:8" s="17" customFormat="1">
      <c r="A23" s="213" t="s">
        <v>15</v>
      </c>
      <c r="B23" s="218" t="s">
        <v>75</v>
      </c>
      <c r="C23" s="31">
        <v>457963</v>
      </c>
      <c r="D23" s="31">
        <v>908447208.67550004</v>
      </c>
      <c r="E23" s="215">
        <v>908905171.67550004</v>
      </c>
      <c r="F23" s="31">
        <v>23150593.809999999</v>
      </c>
      <c r="G23" s="31">
        <v>511174805.93049997</v>
      </c>
      <c r="H23" s="32">
        <v>534325399.74049997</v>
      </c>
    </row>
    <row r="24" spans="1:8" s="17" customFormat="1">
      <c r="A24" s="213" t="s">
        <v>16</v>
      </c>
      <c r="B24" s="218" t="s">
        <v>76</v>
      </c>
      <c r="C24" s="31">
        <v>156025</v>
      </c>
      <c r="D24" s="31">
        <v>173009653.78220001</v>
      </c>
      <c r="E24" s="215">
        <v>173165678.78220001</v>
      </c>
      <c r="F24" s="31">
        <v>251925</v>
      </c>
      <c r="G24" s="31">
        <v>538197918.56729996</v>
      </c>
      <c r="H24" s="32">
        <v>538449843.56729996</v>
      </c>
    </row>
    <row r="25" spans="1:8" s="17" customFormat="1">
      <c r="A25" s="213" t="s">
        <v>17</v>
      </c>
      <c r="B25" s="218" t="s">
        <v>77</v>
      </c>
      <c r="C25" s="31">
        <v>0</v>
      </c>
      <c r="D25" s="31">
        <v>6896435.2857999997</v>
      </c>
      <c r="E25" s="215">
        <v>6896435.2857999997</v>
      </c>
      <c r="F25" s="31">
        <v>0</v>
      </c>
      <c r="G25" s="31">
        <v>14861245.2576</v>
      </c>
      <c r="H25" s="32">
        <v>14861245.2576</v>
      </c>
    </row>
    <row r="26" spans="1:8" s="17" customFormat="1">
      <c r="A26" s="213" t="s">
        <v>18</v>
      </c>
      <c r="B26" s="218" t="s">
        <v>78</v>
      </c>
      <c r="C26" s="31">
        <v>34151</v>
      </c>
      <c r="D26" s="31">
        <v>93033684.975700006</v>
      </c>
      <c r="E26" s="215">
        <v>93067835.975700006</v>
      </c>
      <c r="F26" s="31">
        <v>122232</v>
      </c>
      <c r="G26" s="31">
        <v>127048432.4902</v>
      </c>
      <c r="H26" s="32">
        <v>127170664.4902</v>
      </c>
    </row>
    <row r="27" spans="1:8" s="17" customFormat="1">
      <c r="A27" s="213" t="s">
        <v>19</v>
      </c>
      <c r="B27" s="218" t="s">
        <v>79</v>
      </c>
      <c r="C27" s="31">
        <v>55250</v>
      </c>
      <c r="D27" s="31">
        <v>61238247.230099998</v>
      </c>
      <c r="E27" s="215">
        <v>61293497.230099998</v>
      </c>
      <c r="F27" s="31">
        <v>87450</v>
      </c>
      <c r="G27" s="31">
        <v>51300216.425300002</v>
      </c>
      <c r="H27" s="32">
        <v>51387666.425300002</v>
      </c>
    </row>
    <row r="28" spans="1:8" s="17" customFormat="1">
      <c r="A28" s="213">
        <v>5.4</v>
      </c>
      <c r="B28" s="269" t="s">
        <v>296</v>
      </c>
      <c r="C28" s="31">
        <v>24112172.989999998</v>
      </c>
      <c r="D28" s="31">
        <v>154286197.61390001</v>
      </c>
      <c r="E28" s="215">
        <v>178398370.60390002</v>
      </c>
      <c r="F28" s="31">
        <v>26690312.879999999</v>
      </c>
      <c r="G28" s="31">
        <v>135159902.96309999</v>
      </c>
      <c r="H28" s="32">
        <v>161850215.84309998</v>
      </c>
    </row>
    <row r="29" spans="1:8" s="17" customFormat="1">
      <c r="A29" s="213">
        <v>5.5</v>
      </c>
      <c r="B29" s="269" t="s">
        <v>297</v>
      </c>
      <c r="C29" s="31">
        <v>0</v>
      </c>
      <c r="D29" s="31">
        <v>0</v>
      </c>
      <c r="E29" s="215">
        <v>0</v>
      </c>
      <c r="F29" s="31">
        <v>0</v>
      </c>
      <c r="G29" s="31">
        <v>17760990.359999999</v>
      </c>
      <c r="H29" s="32">
        <v>17760990.359999999</v>
      </c>
    </row>
    <row r="30" spans="1:8" s="17" customFormat="1">
      <c r="A30" s="213">
        <v>5.6</v>
      </c>
      <c r="B30" s="269" t="s">
        <v>298</v>
      </c>
      <c r="C30" s="31">
        <v>9423000</v>
      </c>
      <c r="D30" s="31">
        <v>81836019.1118</v>
      </c>
      <c r="E30" s="215">
        <v>91259019.1118</v>
      </c>
      <c r="F30" s="31">
        <v>13400000</v>
      </c>
      <c r="G30" s="31">
        <v>256602.432</v>
      </c>
      <c r="H30" s="32">
        <v>13656602.432</v>
      </c>
    </row>
    <row r="31" spans="1:8" s="17" customFormat="1">
      <c r="A31" s="213">
        <v>5.7</v>
      </c>
      <c r="B31" s="269" t="s">
        <v>79</v>
      </c>
      <c r="C31" s="31">
        <v>10809467</v>
      </c>
      <c r="D31" s="31">
        <v>96049054.902999997</v>
      </c>
      <c r="E31" s="215">
        <v>106858521.903</v>
      </c>
      <c r="F31" s="31">
        <v>13992923</v>
      </c>
      <c r="G31" s="31">
        <v>143890542.8928</v>
      </c>
      <c r="H31" s="32">
        <v>157883465.8928</v>
      </c>
    </row>
    <row r="32" spans="1:8" s="17" customFormat="1">
      <c r="A32" s="213">
        <v>6</v>
      </c>
      <c r="B32" s="217" t="s">
        <v>326</v>
      </c>
      <c r="C32" s="31"/>
      <c r="D32" s="31"/>
      <c r="E32" s="215">
        <v>0</v>
      </c>
      <c r="F32" s="31"/>
      <c r="G32" s="31"/>
      <c r="H32" s="32">
        <v>0</v>
      </c>
    </row>
    <row r="33" spans="1:8" s="17" customFormat="1">
      <c r="A33" s="213">
        <v>6.1</v>
      </c>
      <c r="B33" s="270" t="s">
        <v>316</v>
      </c>
      <c r="C33" s="31"/>
      <c r="D33" s="31"/>
      <c r="E33" s="215">
        <v>0</v>
      </c>
      <c r="F33" s="31"/>
      <c r="G33" s="31"/>
      <c r="H33" s="32">
        <v>0</v>
      </c>
    </row>
    <row r="34" spans="1:8" s="17" customFormat="1">
      <c r="A34" s="213">
        <v>6.2</v>
      </c>
      <c r="B34" s="270" t="s">
        <v>317</v>
      </c>
      <c r="C34" s="31"/>
      <c r="D34" s="31"/>
      <c r="E34" s="215">
        <v>0</v>
      </c>
      <c r="F34" s="31"/>
      <c r="G34" s="31"/>
      <c r="H34" s="32">
        <v>0</v>
      </c>
    </row>
    <row r="35" spans="1:8" s="17" customFormat="1">
      <c r="A35" s="213">
        <v>6.3</v>
      </c>
      <c r="B35" s="270" t="s">
        <v>313</v>
      </c>
      <c r="C35" s="31"/>
      <c r="D35" s="31"/>
      <c r="E35" s="215">
        <v>0</v>
      </c>
      <c r="F35" s="31"/>
      <c r="G35" s="31"/>
      <c r="H35" s="32">
        <v>0</v>
      </c>
    </row>
    <row r="36" spans="1:8" s="17" customFormat="1">
      <c r="A36" s="213">
        <v>6.4</v>
      </c>
      <c r="B36" s="270" t="s">
        <v>314</v>
      </c>
      <c r="C36" s="31"/>
      <c r="D36" s="31"/>
      <c r="E36" s="215">
        <v>0</v>
      </c>
      <c r="F36" s="31"/>
      <c r="G36" s="31"/>
      <c r="H36" s="32">
        <v>0</v>
      </c>
    </row>
    <row r="37" spans="1:8" s="17" customFormat="1">
      <c r="A37" s="213">
        <v>6.5</v>
      </c>
      <c r="B37" s="270" t="s">
        <v>315</v>
      </c>
      <c r="C37" s="31"/>
      <c r="D37" s="31"/>
      <c r="E37" s="215">
        <v>0</v>
      </c>
      <c r="F37" s="31"/>
      <c r="G37" s="31"/>
      <c r="H37" s="32">
        <v>0</v>
      </c>
    </row>
    <row r="38" spans="1:8" s="17" customFormat="1">
      <c r="A38" s="213">
        <v>6.6</v>
      </c>
      <c r="B38" s="270" t="s">
        <v>318</v>
      </c>
      <c r="C38" s="31"/>
      <c r="D38" s="31"/>
      <c r="E38" s="215">
        <v>0</v>
      </c>
      <c r="F38" s="31"/>
      <c r="G38" s="31"/>
      <c r="H38" s="32">
        <v>0</v>
      </c>
    </row>
    <row r="39" spans="1:8" s="17" customFormat="1">
      <c r="A39" s="213">
        <v>6.7</v>
      </c>
      <c r="B39" s="270" t="s">
        <v>319</v>
      </c>
      <c r="C39" s="31"/>
      <c r="D39" s="31"/>
      <c r="E39" s="215">
        <v>0</v>
      </c>
      <c r="F39" s="31"/>
      <c r="G39" s="31"/>
      <c r="H39" s="32">
        <v>0</v>
      </c>
    </row>
    <row r="40" spans="1:8" s="17" customFormat="1">
      <c r="A40" s="213">
        <v>7</v>
      </c>
      <c r="B40" s="217" t="s">
        <v>322</v>
      </c>
      <c r="C40" s="31"/>
      <c r="D40" s="31"/>
      <c r="E40" s="215">
        <v>0</v>
      </c>
      <c r="F40" s="31"/>
      <c r="G40" s="31"/>
      <c r="H40" s="32">
        <v>0</v>
      </c>
    </row>
    <row r="41" spans="1:8" s="17" customFormat="1">
      <c r="A41" s="213">
        <v>7.1</v>
      </c>
      <c r="B41" s="216" t="s">
        <v>323</v>
      </c>
      <c r="C41" s="31">
        <v>173873.41</v>
      </c>
      <c r="D41" s="31">
        <v>0</v>
      </c>
      <c r="E41" s="215">
        <v>173873.41</v>
      </c>
      <c r="F41" s="31">
        <v>230571.67</v>
      </c>
      <c r="G41" s="31">
        <v>13089.59</v>
      </c>
      <c r="H41" s="32">
        <v>243661.26</v>
      </c>
    </row>
    <row r="42" spans="1:8" s="17" customFormat="1" ht="25.5">
      <c r="A42" s="213">
        <v>7.2</v>
      </c>
      <c r="B42" s="216" t="s">
        <v>324</v>
      </c>
      <c r="C42" s="31">
        <v>357104.78999999928</v>
      </c>
      <c r="D42" s="31">
        <v>398197.38010000007</v>
      </c>
      <c r="E42" s="215">
        <v>755302.17009999929</v>
      </c>
      <c r="F42" s="31">
        <v>146424.42000000004</v>
      </c>
      <c r="G42" s="31">
        <v>307840.25449999992</v>
      </c>
      <c r="H42" s="32">
        <v>454264.67449999996</v>
      </c>
    </row>
    <row r="43" spans="1:8" s="17" customFormat="1" ht="25.5">
      <c r="A43" s="213">
        <v>7.3</v>
      </c>
      <c r="B43" s="216" t="s">
        <v>327</v>
      </c>
      <c r="C43" s="31">
        <v>3160649.53</v>
      </c>
      <c r="D43" s="31">
        <v>1256638.7378729999</v>
      </c>
      <c r="E43" s="215">
        <v>4417288.2678729994</v>
      </c>
      <c r="F43" s="31">
        <v>2361795.85</v>
      </c>
      <c r="G43" s="31">
        <v>1087683.79073</v>
      </c>
      <c r="H43" s="32">
        <v>3449479.6407300001</v>
      </c>
    </row>
    <row r="44" spans="1:8" s="17" customFormat="1" ht="25.5">
      <c r="A44" s="213">
        <v>7.4</v>
      </c>
      <c r="B44" s="216" t="s">
        <v>328</v>
      </c>
      <c r="C44" s="31">
        <v>1261462.4800000004</v>
      </c>
      <c r="D44" s="31">
        <v>1281428.5249999962</v>
      </c>
      <c r="E44" s="215">
        <v>2542891.0049999966</v>
      </c>
      <c r="F44" s="31">
        <v>719770.16000000096</v>
      </c>
      <c r="G44" s="31">
        <v>1521392.5002999997</v>
      </c>
      <c r="H44" s="32">
        <v>2241162.6603000006</v>
      </c>
    </row>
    <row r="45" spans="1:8" s="17" customFormat="1">
      <c r="A45" s="213">
        <v>8</v>
      </c>
      <c r="B45" s="217" t="s">
        <v>305</v>
      </c>
      <c r="C45" s="31"/>
      <c r="D45" s="31"/>
      <c r="E45" s="215">
        <v>0</v>
      </c>
      <c r="F45" s="31"/>
      <c r="G45" s="31"/>
      <c r="H45" s="32">
        <v>0</v>
      </c>
    </row>
    <row r="46" spans="1:8" s="17" customFormat="1">
      <c r="A46" s="213">
        <v>8.1</v>
      </c>
      <c r="B46" s="268" t="s">
        <v>329</v>
      </c>
      <c r="C46" s="31"/>
      <c r="D46" s="31"/>
      <c r="E46" s="215">
        <v>0</v>
      </c>
      <c r="F46" s="31">
        <v>21844</v>
      </c>
      <c r="G46" s="31">
        <v>40386.224000000002</v>
      </c>
      <c r="H46" s="32">
        <v>62230.224000000002</v>
      </c>
    </row>
    <row r="47" spans="1:8" s="17" customFormat="1">
      <c r="A47" s="213">
        <v>8.1999999999999993</v>
      </c>
      <c r="B47" s="268" t="s">
        <v>330</v>
      </c>
      <c r="C47" s="31"/>
      <c r="D47" s="31"/>
      <c r="E47" s="215">
        <v>0</v>
      </c>
      <c r="F47" s="31">
        <v>11649</v>
      </c>
      <c r="G47" s="31">
        <v>123090.94080000001</v>
      </c>
      <c r="H47" s="32">
        <v>134739.94080000001</v>
      </c>
    </row>
    <row r="48" spans="1:8" s="17" customFormat="1">
      <c r="A48" s="213">
        <v>8.3000000000000007</v>
      </c>
      <c r="B48" s="268" t="s">
        <v>331</v>
      </c>
      <c r="C48" s="31"/>
      <c r="D48" s="31"/>
      <c r="E48" s="215">
        <v>0</v>
      </c>
      <c r="F48" s="31">
        <v>0</v>
      </c>
      <c r="G48" s="31">
        <v>288322.69400000002</v>
      </c>
      <c r="H48" s="32">
        <v>288322.69400000002</v>
      </c>
    </row>
    <row r="49" spans="1:8" s="17" customFormat="1">
      <c r="A49" s="213">
        <v>8.4</v>
      </c>
      <c r="B49" s="268" t="s">
        <v>332</v>
      </c>
      <c r="C49" s="31"/>
      <c r="D49" s="31"/>
      <c r="E49" s="215">
        <v>0</v>
      </c>
      <c r="F49" s="31">
        <v>0</v>
      </c>
      <c r="G49" s="31">
        <v>382900</v>
      </c>
      <c r="H49" s="32">
        <v>382900</v>
      </c>
    </row>
    <row r="50" spans="1:8" s="17" customFormat="1">
      <c r="A50" s="213">
        <v>8.5</v>
      </c>
      <c r="B50" s="268" t="s">
        <v>333</v>
      </c>
      <c r="C50" s="31"/>
      <c r="D50" s="31"/>
      <c r="E50" s="215">
        <v>0</v>
      </c>
      <c r="F50" s="31">
        <v>0</v>
      </c>
      <c r="G50" s="31">
        <v>337629.696</v>
      </c>
      <c r="H50" s="32">
        <v>337629.696</v>
      </c>
    </row>
    <row r="51" spans="1:8" s="17" customFormat="1">
      <c r="A51" s="213">
        <v>8.6</v>
      </c>
      <c r="B51" s="268" t="s">
        <v>334</v>
      </c>
      <c r="C51" s="31"/>
      <c r="D51" s="31"/>
      <c r="E51" s="215">
        <v>0</v>
      </c>
      <c r="F51" s="31">
        <v>657000</v>
      </c>
      <c r="G51" s="31">
        <v>645006.96</v>
      </c>
      <c r="H51" s="32">
        <v>1302006.96</v>
      </c>
    </row>
    <row r="52" spans="1:8" s="17" customFormat="1">
      <c r="A52" s="213">
        <v>8.6999999999999993</v>
      </c>
      <c r="B52" s="268" t="s">
        <v>335</v>
      </c>
      <c r="C52" s="31"/>
      <c r="D52" s="31"/>
      <c r="E52" s="215">
        <v>0</v>
      </c>
      <c r="F52" s="31"/>
      <c r="G52" s="31"/>
      <c r="H52" s="32">
        <v>0</v>
      </c>
    </row>
    <row r="53" spans="1:8" s="17" customFormat="1" ht="15" thickBot="1">
      <c r="A53" s="219">
        <v>9</v>
      </c>
      <c r="B53" s="220" t="s">
        <v>325</v>
      </c>
      <c r="C53" s="221"/>
      <c r="D53" s="221"/>
      <c r="E53" s="222">
        <v>0</v>
      </c>
      <c r="F53" s="221"/>
      <c r="G53" s="221"/>
      <c r="H53" s="38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6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0" customWidth="1"/>
    <col min="12" max="16384" width="9.140625" style="40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482">
        <v>43555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200</v>
      </c>
      <c r="B4" s="156" t="s">
        <v>299</v>
      </c>
      <c r="D4" s="60" t="s">
        <v>73</v>
      </c>
    </row>
    <row r="5" spans="1:8" ht="15" customHeight="1">
      <c r="A5" s="253" t="s">
        <v>6</v>
      </c>
      <c r="B5" s="254"/>
      <c r="C5" s="523">
        <v>43555</v>
      </c>
      <c r="D5" s="524">
        <v>43465</v>
      </c>
    </row>
    <row r="6" spans="1:8" ht="15" customHeight="1">
      <c r="A6" s="61">
        <v>1</v>
      </c>
      <c r="B6" s="367" t="s">
        <v>303</v>
      </c>
      <c r="C6" s="369">
        <v>1140488415.2569644</v>
      </c>
      <c r="D6" s="370">
        <v>1125113266.632724</v>
      </c>
    </row>
    <row r="7" spans="1:8" ht="15" customHeight="1">
      <c r="A7" s="61">
        <v>1.1000000000000001</v>
      </c>
      <c r="B7" s="367" t="s">
        <v>199</v>
      </c>
      <c r="C7" s="371">
        <v>1061664619.3559428</v>
      </c>
      <c r="D7" s="372">
        <v>1032467212.6325626</v>
      </c>
    </row>
    <row r="8" spans="1:8">
      <c r="A8" s="61" t="s">
        <v>14</v>
      </c>
      <c r="B8" s="367" t="s">
        <v>198</v>
      </c>
      <c r="C8" s="371">
        <v>15750000</v>
      </c>
      <c r="D8" s="372">
        <v>15750000</v>
      </c>
    </row>
    <row r="9" spans="1:8" ht="15" customHeight="1">
      <c r="A9" s="61">
        <v>1.2</v>
      </c>
      <c r="B9" s="368" t="s">
        <v>197</v>
      </c>
      <c r="C9" s="371">
        <v>78773795.901021689</v>
      </c>
      <c r="D9" s="372">
        <v>92646054.000161499</v>
      </c>
    </row>
    <row r="10" spans="1:8" ht="15" customHeight="1">
      <c r="A10" s="61">
        <v>1.3</v>
      </c>
      <c r="B10" s="367" t="s">
        <v>28</v>
      </c>
      <c r="C10" s="373">
        <v>50000</v>
      </c>
      <c r="D10" s="372">
        <v>0</v>
      </c>
    </row>
    <row r="11" spans="1:8" ht="15" customHeight="1">
      <c r="A11" s="61">
        <v>2</v>
      </c>
      <c r="B11" s="367" t="s">
        <v>300</v>
      </c>
      <c r="C11" s="371">
        <v>1547517.1832000001</v>
      </c>
      <c r="D11" s="372">
        <v>1719284.3108000001</v>
      </c>
    </row>
    <row r="12" spans="1:8" ht="15" customHeight="1">
      <c r="A12" s="61">
        <v>3</v>
      </c>
      <c r="B12" s="367" t="s">
        <v>301</v>
      </c>
      <c r="C12" s="373">
        <v>100986859.99987499</v>
      </c>
      <c r="D12" s="372">
        <v>100986934.88293748</v>
      </c>
    </row>
    <row r="13" spans="1:8" ht="15" customHeight="1" thickBot="1">
      <c r="A13" s="63">
        <v>4</v>
      </c>
      <c r="B13" s="64" t="s">
        <v>302</v>
      </c>
      <c r="C13" s="374">
        <v>1243022792.4400394</v>
      </c>
      <c r="D13" s="375">
        <v>1227819485.8264616</v>
      </c>
    </row>
    <row r="14" spans="1:8">
      <c r="B14" s="67"/>
    </row>
    <row r="15" spans="1:8">
      <c r="B15" s="68"/>
    </row>
    <row r="16" spans="1:8">
      <c r="B16" s="68"/>
    </row>
    <row r="17" spans="1:4" ht="11.25">
      <c r="A17" s="40"/>
      <c r="B17" s="40"/>
      <c r="C17" s="40"/>
      <c r="D17" s="40"/>
    </row>
    <row r="18" spans="1:4" ht="11.25">
      <c r="A18" s="40"/>
      <c r="B18" s="40"/>
      <c r="C18" s="40"/>
      <c r="D18" s="40"/>
    </row>
    <row r="19" spans="1:4" ht="11.25">
      <c r="A19" s="40"/>
      <c r="B19" s="40"/>
      <c r="C19" s="40"/>
      <c r="D19" s="40"/>
    </row>
    <row r="20" spans="1:4" ht="11.25">
      <c r="A20" s="40"/>
      <c r="B20" s="40"/>
      <c r="C20" s="40"/>
      <c r="D20" s="40"/>
    </row>
    <row r="21" spans="1:4" ht="11.25">
      <c r="A21" s="40"/>
      <c r="B21" s="40"/>
      <c r="C21" s="40"/>
      <c r="D21" s="40"/>
    </row>
    <row r="22" spans="1:4" ht="11.25">
      <c r="A22" s="40"/>
      <c r="B22" s="40"/>
      <c r="C22" s="40"/>
      <c r="D22" s="40"/>
    </row>
    <row r="23" spans="1:4" ht="11.25">
      <c r="A23" s="40"/>
      <c r="B23" s="40"/>
      <c r="C23" s="40"/>
      <c r="D23" s="40"/>
    </row>
    <row r="24" spans="1:4" ht="11.25">
      <c r="A24" s="40"/>
      <c r="B24" s="40"/>
      <c r="C24" s="40"/>
      <c r="D24" s="40"/>
    </row>
    <row r="25" spans="1:4" ht="11.25">
      <c r="A25" s="40"/>
      <c r="B25" s="40"/>
      <c r="C25" s="40"/>
      <c r="D25" s="40"/>
    </row>
    <row r="26" spans="1:4" ht="11.25">
      <c r="A26" s="40"/>
      <c r="B26" s="40"/>
      <c r="C26" s="40"/>
      <c r="D26" s="40"/>
    </row>
    <row r="27" spans="1:4" ht="11.25">
      <c r="A27" s="40"/>
      <c r="B27" s="40"/>
      <c r="C27" s="40"/>
      <c r="D27" s="40"/>
    </row>
    <row r="28" spans="1:4" ht="11.25">
      <c r="A28" s="40"/>
      <c r="B28" s="40"/>
      <c r="C28" s="40"/>
      <c r="D28" s="40"/>
    </row>
    <row r="29" spans="1:4" ht="11.25">
      <c r="A29" s="40"/>
      <c r="B29" s="40"/>
      <c r="C29" s="40"/>
      <c r="D29" s="4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="6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74.42578125" style="4" customWidth="1"/>
    <col min="3" max="3" width="9.140625" style="4"/>
    <col min="4" max="16384" width="9.140625" style="5"/>
  </cols>
  <sheetData>
    <row r="1" spans="1:3">
      <c r="A1" s="2" t="s">
        <v>30</v>
      </c>
      <c r="B1" s="4" t="str">
        <f>'Info '!C2</f>
        <v>JSC "BasisBank"</v>
      </c>
    </row>
    <row r="2" spans="1:3">
      <c r="A2" s="2" t="s">
        <v>31</v>
      </c>
      <c r="B2" s="482">
        <v>43555</v>
      </c>
    </row>
    <row r="4" spans="1:3" ht="16.5" customHeight="1" thickBot="1">
      <c r="A4" s="69" t="s">
        <v>80</v>
      </c>
      <c r="B4" s="70" t="s">
        <v>270</v>
      </c>
      <c r="C4" s="71"/>
    </row>
    <row r="5" spans="1:3">
      <c r="A5" s="72"/>
      <c r="B5" s="545" t="s">
        <v>81</v>
      </c>
      <c r="C5" s="546"/>
    </row>
    <row r="6" spans="1:3">
      <c r="A6" s="73">
        <v>1</v>
      </c>
      <c r="B6" s="74" t="s">
        <v>494</v>
      </c>
      <c r="C6" s="75"/>
    </row>
    <row r="7" spans="1:3">
      <c r="A7" s="73">
        <v>2</v>
      </c>
      <c r="B7" s="74" t="s">
        <v>490</v>
      </c>
      <c r="C7" s="75"/>
    </row>
    <row r="8" spans="1:3">
      <c r="A8" s="73">
        <v>3</v>
      </c>
      <c r="B8" s="74" t="s">
        <v>495</v>
      </c>
      <c r="C8" s="75"/>
    </row>
    <row r="9" spans="1:3">
      <c r="A9" s="73">
        <v>4</v>
      </c>
      <c r="B9" s="74" t="s">
        <v>496</v>
      </c>
      <c r="C9" s="75"/>
    </row>
    <row r="10" spans="1:3">
      <c r="A10" s="73">
        <v>5</v>
      </c>
      <c r="B10" s="74" t="s">
        <v>497</v>
      </c>
      <c r="C10" s="75"/>
    </row>
    <row r="11" spans="1:3">
      <c r="A11" s="73"/>
      <c r="B11" s="547"/>
      <c r="C11" s="548"/>
    </row>
    <row r="12" spans="1:3">
      <c r="A12" s="73"/>
      <c r="B12" s="549" t="s">
        <v>82</v>
      </c>
      <c r="C12" s="550"/>
    </row>
    <row r="13" spans="1:3">
      <c r="A13" s="73">
        <v>1</v>
      </c>
      <c r="B13" s="74" t="s">
        <v>491</v>
      </c>
      <c r="C13" s="76"/>
    </row>
    <row r="14" spans="1:3">
      <c r="A14" s="73">
        <v>2</v>
      </c>
      <c r="B14" s="74" t="s">
        <v>498</v>
      </c>
      <c r="C14" s="76"/>
    </row>
    <row r="15" spans="1:3">
      <c r="A15" s="73">
        <v>3</v>
      </c>
      <c r="B15" s="74" t="s">
        <v>499</v>
      </c>
      <c r="C15" s="76"/>
    </row>
    <row r="16" spans="1:3">
      <c r="A16" s="73">
        <v>4</v>
      </c>
      <c r="B16" s="74" t="s">
        <v>500</v>
      </c>
      <c r="C16" s="76"/>
    </row>
    <row r="17" spans="1:3">
      <c r="A17" s="73">
        <v>5</v>
      </c>
      <c r="B17" s="74" t="s">
        <v>501</v>
      </c>
      <c r="C17" s="76"/>
    </row>
    <row r="18" spans="1:3" ht="15.75" customHeight="1">
      <c r="A18" s="73"/>
      <c r="B18" s="74"/>
      <c r="C18" s="77"/>
    </row>
    <row r="19" spans="1:3" ht="30" customHeight="1">
      <c r="A19" s="73"/>
      <c r="B19" s="549" t="s">
        <v>83</v>
      </c>
      <c r="C19" s="550"/>
    </row>
    <row r="20" spans="1:3">
      <c r="A20" s="73">
        <v>1</v>
      </c>
      <c r="B20" s="74" t="s">
        <v>502</v>
      </c>
      <c r="C20" s="483">
        <v>0.91845081256269889</v>
      </c>
    </row>
    <row r="21" spans="1:3" ht="15.75" customHeight="1">
      <c r="A21" s="73">
        <v>2</v>
      </c>
      <c r="B21" s="74" t="s">
        <v>503</v>
      </c>
      <c r="C21" s="483">
        <v>6.9341707623174556E-2</v>
      </c>
    </row>
    <row r="22" spans="1:3" ht="29.25" customHeight="1">
      <c r="A22" s="73"/>
      <c r="B22" s="549" t="s">
        <v>84</v>
      </c>
      <c r="C22" s="550"/>
    </row>
    <row r="23" spans="1:3">
      <c r="A23" s="73">
        <v>1</v>
      </c>
      <c r="B23" s="74" t="s">
        <v>504</v>
      </c>
      <c r="C23" s="483">
        <v>0.91756909978263868</v>
      </c>
    </row>
    <row r="24" spans="1:3" ht="15" thickBot="1">
      <c r="A24" s="78">
        <v>2</v>
      </c>
      <c r="B24" s="79" t="s">
        <v>503</v>
      </c>
      <c r="C24" s="484">
        <v>6.9341707623174556E-2</v>
      </c>
    </row>
  </sheetData>
  <mergeCells count="5">
    <mergeCell ref="B5:C5"/>
    <mergeCell ref="B11:C11"/>
    <mergeCell ref="B12:C12"/>
    <mergeCell ref="B22:C22"/>
    <mergeCell ref="B19:C19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6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9" t="s">
        <v>30</v>
      </c>
      <c r="B1" s="300" t="str">
        <f>'Info '!C2</f>
        <v>JSC "BasisBank"</v>
      </c>
      <c r="C1" s="93"/>
      <c r="D1" s="93"/>
      <c r="E1" s="93"/>
      <c r="F1" s="17"/>
    </row>
    <row r="2" spans="1:7" s="80" customFormat="1" ht="15.75" customHeight="1">
      <c r="A2" s="299" t="s">
        <v>31</v>
      </c>
      <c r="B2" s="482">
        <v>43555</v>
      </c>
    </row>
    <row r="3" spans="1:7" s="80" customFormat="1" ht="15.75" customHeight="1">
      <c r="A3" s="299"/>
    </row>
    <row r="4" spans="1:7" s="80" customFormat="1" ht="15.75" customHeight="1" thickBot="1">
      <c r="A4" s="301" t="s">
        <v>204</v>
      </c>
      <c r="B4" s="555" t="s">
        <v>349</v>
      </c>
      <c r="C4" s="556"/>
      <c r="D4" s="556"/>
      <c r="E4" s="556"/>
    </row>
    <row r="5" spans="1:7" s="84" customFormat="1" ht="17.45" customHeight="1">
      <c r="A5" s="234"/>
      <c r="B5" s="235"/>
      <c r="C5" s="82" t="s">
        <v>0</v>
      </c>
      <c r="D5" s="82" t="s">
        <v>1</v>
      </c>
      <c r="E5" s="83" t="s">
        <v>2</v>
      </c>
    </row>
    <row r="6" spans="1:7" s="17" customFormat="1" ht="14.45" customHeight="1">
      <c r="A6" s="302"/>
      <c r="B6" s="551" t="s">
        <v>356</v>
      </c>
      <c r="C6" s="551" t="s">
        <v>90</v>
      </c>
      <c r="D6" s="553" t="s">
        <v>203</v>
      </c>
      <c r="E6" s="554"/>
      <c r="G6" s="5"/>
    </row>
    <row r="7" spans="1:7" s="17" customFormat="1" ht="99.6" customHeight="1">
      <c r="A7" s="302"/>
      <c r="B7" s="552"/>
      <c r="C7" s="551"/>
      <c r="D7" s="345" t="s">
        <v>202</v>
      </c>
      <c r="E7" s="346" t="s">
        <v>357</v>
      </c>
      <c r="G7" s="5"/>
    </row>
    <row r="8" spans="1:7">
      <c r="A8" s="303">
        <v>1</v>
      </c>
      <c r="B8" s="347" t="s">
        <v>35</v>
      </c>
      <c r="C8" s="485">
        <v>38502338.835199997</v>
      </c>
      <c r="D8" s="485"/>
      <c r="E8" s="486">
        <v>38502338.835199997</v>
      </c>
      <c r="F8" s="17"/>
    </row>
    <row r="9" spans="1:7">
      <c r="A9" s="303">
        <v>2</v>
      </c>
      <c r="B9" s="347" t="s">
        <v>36</v>
      </c>
      <c r="C9" s="485">
        <v>180027365.18599999</v>
      </c>
      <c r="D9" s="485"/>
      <c r="E9" s="486">
        <v>180027365.18599999</v>
      </c>
      <c r="F9" s="17"/>
    </row>
    <row r="10" spans="1:7">
      <c r="A10" s="303">
        <v>3</v>
      </c>
      <c r="B10" s="347" t="s">
        <v>37</v>
      </c>
      <c r="C10" s="485">
        <v>27666289.970700003</v>
      </c>
      <c r="D10" s="485"/>
      <c r="E10" s="486">
        <v>27666289.970700003</v>
      </c>
      <c r="F10" s="17"/>
    </row>
    <row r="11" spans="1:7">
      <c r="A11" s="303">
        <v>4</v>
      </c>
      <c r="B11" s="347" t="s">
        <v>38</v>
      </c>
      <c r="C11" s="485">
        <v>0</v>
      </c>
      <c r="D11" s="485"/>
      <c r="E11" s="486">
        <v>0</v>
      </c>
      <c r="F11" s="17"/>
    </row>
    <row r="12" spans="1:7">
      <c r="A12" s="303">
        <v>5</v>
      </c>
      <c r="B12" s="347" t="s">
        <v>39</v>
      </c>
      <c r="C12" s="485">
        <v>182859429.44</v>
      </c>
      <c r="D12" s="485"/>
      <c r="E12" s="486">
        <v>182859429.44</v>
      </c>
      <c r="F12" s="17"/>
    </row>
    <row r="13" spans="1:7">
      <c r="A13" s="303">
        <v>6.1</v>
      </c>
      <c r="B13" s="348" t="s">
        <v>40</v>
      </c>
      <c r="C13" s="487">
        <v>930356031.2328999</v>
      </c>
      <c r="D13" s="485"/>
      <c r="E13" s="486">
        <v>930356031.2328999</v>
      </c>
      <c r="F13" s="17"/>
    </row>
    <row r="14" spans="1:7">
      <c r="A14" s="303">
        <v>6.2</v>
      </c>
      <c r="B14" s="349" t="s">
        <v>41</v>
      </c>
      <c r="C14" s="487">
        <v>-39686912.725700006</v>
      </c>
      <c r="D14" s="485"/>
      <c r="E14" s="486">
        <v>-39686912.725700006</v>
      </c>
      <c r="F14" s="17"/>
    </row>
    <row r="15" spans="1:7">
      <c r="A15" s="303">
        <v>6</v>
      </c>
      <c r="B15" s="347" t="s">
        <v>42</v>
      </c>
      <c r="C15" s="485">
        <v>890669118.5072</v>
      </c>
      <c r="D15" s="485"/>
      <c r="E15" s="486">
        <v>890669118.5072</v>
      </c>
      <c r="F15" s="17"/>
    </row>
    <row r="16" spans="1:7">
      <c r="A16" s="303">
        <v>7</v>
      </c>
      <c r="B16" s="347" t="s">
        <v>43</v>
      </c>
      <c r="C16" s="485">
        <v>7174086.4297000002</v>
      </c>
      <c r="D16" s="485"/>
      <c r="E16" s="486">
        <v>7174086.4297000002</v>
      </c>
      <c r="F16" s="17"/>
    </row>
    <row r="17" spans="1:7">
      <c r="A17" s="303">
        <v>8</v>
      </c>
      <c r="B17" s="347" t="s">
        <v>201</v>
      </c>
      <c r="C17" s="485">
        <v>8203543.7599999998</v>
      </c>
      <c r="D17" s="485"/>
      <c r="E17" s="486">
        <v>8203543.7599999998</v>
      </c>
      <c r="F17" s="304"/>
      <c r="G17" s="87"/>
    </row>
    <row r="18" spans="1:7">
      <c r="A18" s="303">
        <v>9</v>
      </c>
      <c r="B18" s="347" t="s">
        <v>44</v>
      </c>
      <c r="C18" s="485">
        <v>6362704.2200000007</v>
      </c>
      <c r="D18" s="485"/>
      <c r="E18" s="486">
        <v>6362704.2200000007</v>
      </c>
      <c r="F18" s="17"/>
      <c r="G18" s="87"/>
    </row>
    <row r="19" spans="1:7">
      <c r="A19" s="303">
        <v>10</v>
      </c>
      <c r="B19" s="347" t="s">
        <v>45</v>
      </c>
      <c r="C19" s="485">
        <v>31217448.620000001</v>
      </c>
      <c r="D19" s="485">
        <v>1604527.78</v>
      </c>
      <c r="E19" s="486">
        <v>29612920.84</v>
      </c>
      <c r="F19" s="17"/>
      <c r="G19" s="87"/>
    </row>
    <row r="20" spans="1:7">
      <c r="A20" s="303">
        <v>11</v>
      </c>
      <c r="B20" s="347" t="s">
        <v>46</v>
      </c>
      <c r="C20" s="485">
        <v>12846960.2728</v>
      </c>
      <c r="D20" s="485"/>
      <c r="E20" s="486">
        <v>12846960.2728</v>
      </c>
      <c r="F20" s="17"/>
    </row>
    <row r="21" spans="1:7" ht="26.25" thickBot="1">
      <c r="A21" s="177"/>
      <c r="B21" s="305" t="s">
        <v>359</v>
      </c>
      <c r="C21" s="236">
        <v>1385529285.2415998</v>
      </c>
      <c r="D21" s="236">
        <v>1604527.78</v>
      </c>
      <c r="E21" s="350">
        <v>1383924757.4615998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8"/>
      <c r="F25" s="5"/>
      <c r="G25" s="5"/>
    </row>
    <row r="26" spans="1:7" s="4" customFormat="1">
      <c r="B26" s="88"/>
      <c r="F26" s="5"/>
      <c r="G26" s="5"/>
    </row>
    <row r="27" spans="1:7" s="4" customFormat="1">
      <c r="B27" s="88"/>
      <c r="F27" s="5"/>
      <c r="G27" s="5"/>
    </row>
    <row r="28" spans="1:7" s="4" customFormat="1">
      <c r="B28" s="88"/>
      <c r="F28" s="5"/>
      <c r="G28" s="5"/>
    </row>
    <row r="29" spans="1:7" s="4" customFormat="1">
      <c r="B29" s="88"/>
      <c r="F29" s="5"/>
      <c r="G29" s="5"/>
    </row>
    <row r="30" spans="1:7" s="4" customFormat="1">
      <c r="B30" s="88"/>
      <c r="F30" s="5"/>
      <c r="G30" s="5"/>
    </row>
    <row r="31" spans="1:7" s="4" customFormat="1">
      <c r="B31" s="88"/>
      <c r="F31" s="5"/>
      <c r="G31" s="5"/>
    </row>
    <row r="32" spans="1:7" s="4" customFormat="1">
      <c r="B32" s="88"/>
      <c r="F32" s="5"/>
      <c r="G32" s="5"/>
    </row>
    <row r="33" spans="2:7" s="4" customFormat="1">
      <c r="B33" s="88"/>
      <c r="F33" s="5"/>
      <c r="G33" s="5"/>
    </row>
    <row r="34" spans="2:7" s="4" customFormat="1">
      <c r="B34" s="88"/>
      <c r="F34" s="5"/>
      <c r="G34" s="5"/>
    </row>
    <row r="35" spans="2:7" s="4" customFormat="1">
      <c r="B35" s="88"/>
      <c r="F35" s="5"/>
      <c r="G35" s="5"/>
    </row>
    <row r="36" spans="2:7" s="4" customFormat="1">
      <c r="B36" s="88"/>
      <c r="F36" s="5"/>
      <c r="G36" s="5"/>
    </row>
    <row r="37" spans="2:7" s="4" customFormat="1">
      <c r="B37" s="8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6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1" sqref="B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"BasisBank"</v>
      </c>
    </row>
    <row r="2" spans="1:6" s="80" customFormat="1" ht="15.75" customHeight="1">
      <c r="A2" s="2" t="s">
        <v>31</v>
      </c>
      <c r="B2" s="482">
        <v>43555</v>
      </c>
      <c r="C2" s="4"/>
      <c r="D2" s="4"/>
      <c r="E2" s="4"/>
      <c r="F2" s="4"/>
    </row>
    <row r="3" spans="1:6" s="80" customFormat="1" ht="15.75" customHeight="1">
      <c r="C3" s="4"/>
      <c r="D3" s="4"/>
      <c r="E3" s="4"/>
      <c r="F3" s="4"/>
    </row>
    <row r="4" spans="1:6" s="80" customFormat="1" ht="13.5" thickBot="1">
      <c r="A4" s="80" t="s">
        <v>85</v>
      </c>
      <c r="B4" s="306" t="s">
        <v>336</v>
      </c>
      <c r="C4" s="81" t="s">
        <v>73</v>
      </c>
      <c r="D4" s="4"/>
      <c r="E4" s="4"/>
      <c r="F4" s="4"/>
    </row>
    <row r="5" spans="1:6">
      <c r="A5" s="241">
        <v>1</v>
      </c>
      <c r="B5" s="307" t="s">
        <v>358</v>
      </c>
      <c r="C5" s="242">
        <v>1383924757.4615998</v>
      </c>
    </row>
    <row r="6" spans="1:6" s="243" customFormat="1">
      <c r="A6" s="89">
        <v>2.1</v>
      </c>
      <c r="B6" s="238" t="s">
        <v>337</v>
      </c>
      <c r="C6" s="165">
        <v>164897831.81990269</v>
      </c>
    </row>
    <row r="7" spans="1:6" s="67" customFormat="1" outlineLevel="1">
      <c r="A7" s="61">
        <v>2.2000000000000002</v>
      </c>
      <c r="B7" s="62" t="s">
        <v>338</v>
      </c>
      <c r="C7" s="244">
        <v>10000000</v>
      </c>
    </row>
    <row r="8" spans="1:6" s="67" customFormat="1" ht="25.5">
      <c r="A8" s="61">
        <v>3</v>
      </c>
      <c r="B8" s="239" t="s">
        <v>339</v>
      </c>
      <c r="C8" s="245">
        <v>1558822589.2815025</v>
      </c>
    </row>
    <row r="9" spans="1:6" s="243" customFormat="1">
      <c r="A9" s="89">
        <v>4</v>
      </c>
      <c r="B9" s="91" t="s">
        <v>88</v>
      </c>
      <c r="C9" s="165">
        <v>14880459.212799998</v>
      </c>
    </row>
    <row r="10" spans="1:6" s="67" customFormat="1" outlineLevel="1">
      <c r="A10" s="61">
        <v>5.0999999999999996</v>
      </c>
      <c r="B10" s="62" t="s">
        <v>340</v>
      </c>
      <c r="C10" s="244">
        <v>-35087290.929970697</v>
      </c>
    </row>
    <row r="11" spans="1:6" s="67" customFormat="1" outlineLevel="1">
      <c r="A11" s="61">
        <v>5.2</v>
      </c>
      <c r="B11" s="62" t="s">
        <v>341</v>
      </c>
      <c r="C11" s="244">
        <v>-9950000</v>
      </c>
    </row>
    <row r="12" spans="1:6" s="67" customFormat="1">
      <c r="A12" s="61">
        <v>6</v>
      </c>
      <c r="B12" s="237" t="s">
        <v>87</v>
      </c>
      <c r="C12" s="244"/>
    </row>
    <row r="13" spans="1:6" s="67" customFormat="1" ht="13.5" thickBot="1">
      <c r="A13" s="63">
        <v>7</v>
      </c>
      <c r="B13" s="240" t="s">
        <v>287</v>
      </c>
      <c r="C13" s="246">
        <v>1528665757.5643318</v>
      </c>
    </row>
    <row r="15" spans="1:6">
      <c r="A15" s="260"/>
      <c r="B15" s="260"/>
    </row>
    <row r="16" spans="1:6">
      <c r="A16" s="260"/>
      <c r="B16" s="260"/>
    </row>
    <row r="17" spans="1:5" ht="15">
      <c r="A17" s="255"/>
      <c r="B17" s="256"/>
      <c r="C17" s="260"/>
      <c r="D17" s="260"/>
      <c r="E17" s="260"/>
    </row>
    <row r="18" spans="1:5" ht="15">
      <c r="A18" s="261"/>
      <c r="B18" s="262"/>
      <c r="C18" s="260"/>
      <c r="D18" s="260"/>
      <c r="E18" s="260"/>
    </row>
    <row r="19" spans="1:5">
      <c r="A19" s="263"/>
      <c r="B19" s="257"/>
      <c r="C19" s="260"/>
      <c r="D19" s="260"/>
      <c r="E19" s="260"/>
    </row>
    <row r="20" spans="1:5">
      <c r="A20" s="264"/>
      <c r="B20" s="258"/>
      <c r="C20" s="260"/>
      <c r="D20" s="260"/>
      <c r="E20" s="260"/>
    </row>
    <row r="21" spans="1:5">
      <c r="A21" s="264"/>
      <c r="B21" s="262"/>
      <c r="C21" s="260"/>
      <c r="D21" s="260"/>
      <c r="E21" s="260"/>
    </row>
    <row r="22" spans="1:5">
      <c r="A22" s="263"/>
      <c r="B22" s="259"/>
      <c r="C22" s="260"/>
      <c r="D22" s="260"/>
      <c r="E22" s="260"/>
    </row>
    <row r="23" spans="1:5">
      <c r="A23" s="264"/>
      <c r="B23" s="258"/>
      <c r="C23" s="260"/>
      <c r="D23" s="260"/>
      <c r="E23" s="260"/>
    </row>
    <row r="24" spans="1:5">
      <c r="A24" s="264"/>
      <c r="B24" s="258"/>
      <c r="C24" s="260"/>
      <c r="D24" s="260"/>
      <c r="E24" s="260"/>
    </row>
    <row r="25" spans="1:5">
      <c r="A25" s="264"/>
      <c r="B25" s="265"/>
      <c r="C25" s="260"/>
      <c r="D25" s="260"/>
      <c r="E25" s="260"/>
    </row>
    <row r="26" spans="1:5">
      <c r="A26" s="264"/>
      <c r="B26" s="262"/>
      <c r="C26" s="260"/>
      <c r="D26" s="260"/>
      <c r="E26" s="260"/>
    </row>
    <row r="27" spans="1:5">
      <c r="A27" s="260"/>
      <c r="B27" s="266"/>
      <c r="C27" s="260"/>
      <c r="D27" s="260"/>
      <c r="E27" s="260"/>
    </row>
    <row r="28" spans="1:5">
      <c r="A28" s="260"/>
      <c r="B28" s="266"/>
      <c r="C28" s="260"/>
      <c r="D28" s="260"/>
      <c r="E28" s="260"/>
    </row>
    <row r="29" spans="1:5">
      <c r="A29" s="260"/>
      <c r="B29" s="266"/>
      <c r="C29" s="260"/>
      <c r="D29" s="260"/>
      <c r="E29" s="260"/>
    </row>
    <row r="30" spans="1:5">
      <c r="A30" s="260"/>
      <c r="B30" s="266"/>
      <c r="C30" s="260"/>
      <c r="D30" s="260"/>
      <c r="E30" s="260"/>
    </row>
    <row r="31" spans="1:5">
      <c r="A31" s="260"/>
      <c r="B31" s="266"/>
      <c r="C31" s="260"/>
      <c r="D31" s="260"/>
      <c r="E31" s="260"/>
    </row>
    <row r="32" spans="1:5">
      <c r="A32" s="260"/>
      <c r="B32" s="266"/>
      <c r="C32" s="260"/>
      <c r="D32" s="260"/>
      <c r="E32" s="260"/>
    </row>
    <row r="33" spans="1:5">
      <c r="A33" s="260"/>
      <c r="B33" s="266"/>
      <c r="C33" s="260"/>
      <c r="D33" s="260"/>
      <c r="E33" s="26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HteGU6QsbOV+ARkByxMxJ5b3brItmXUOMyic24phMkw=</DigestValue>
    </Reference>
    <Reference Type="http://www.w3.org/2000/09/xmldsig#Object" URI="#idOfficeObject">
      <DigestMethod Algorithm="http://www.w3.org/2001/04/xmlenc#sha256"/>
      <DigestValue>Ty48KMn0CHs2nBwYJRdtRmyOBjvAVxcBUmMfmBBZoUg=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5W+PcckYv2xm496U3Lpp/dc0CvdSQqGYrp0FF2WmMAc=</DigestValue>
    </Reference>
  </SignedInfo>
  <SignatureValue>FvzYb9qNFY9QWQtFtztGDU1hAOJP1j/VkebBONgaB+Eeo4EuJ/NMoM5wFff3Zb+V2Ig8iRqBK6f4
TdmIKliOUIoORCYY4CmnaaV8d4lkq8MM4u4/AlDFIdguQT91pk9oBKwFr1/eGLLQBgJHT8PGFO30
mn7rNFVUoUPmruKWwy6wXhnfxRpkuXwES68jj6wi0bN1jKt+v/MtYh5UjaCWGwGk+5W0yZtPBsLH
NrVdfNsYJ8H22Rzg3AqUpj8nkInxl9frR8iI6i6QhYBE/SNbSp0JwiQI/hqWep6NgpOMQVTiF7bA
eJwM21vmmsMiLi+RX64YQ0lKeaVtHTttbWi7iw==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P1W0NaI1JDpGB3L/B12Yw4hQfUrFJPy7w1jl+KYzS3g=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sharedStrings.xml?ContentType=application/vnd.openxmlformats-officedocument.spreadsheetml.sharedStrings+xml">
        <DigestMethod Algorithm="http://www.w3.org/2001/04/xmlenc#sha256"/>
        <DigestValue>HwXFMZpAt4HHQfTabUoO2FNZYEt8pc8LyBIuLfP28SE=</DigestValue>
      </Reference>
      <Reference URI="/xl/styles.xml?ContentType=application/vnd.openxmlformats-officedocument.spreadsheetml.styles+xml">
        <DigestMethod Algorithm="http://www.w3.org/2001/04/xmlenc#sha256"/>
        <DigestValue>4Mu0Rc3T9bycIulDExpCOqZG/Eencp6fb0lZC7DSnew=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G+DPo1AAs/AW8uaP1ghWfpsc6p/koFVD1vqWdy9/OJs=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VOgaVMDyDWULMaiOzAkDXI+We6/BCWo49tijD+NMt2c=</DigestValue>
      </Reference>
      <Reference URI="/xl/worksheets/sheet10.xml?ContentType=application/vnd.openxmlformats-officedocument.spreadsheetml.worksheet+xml">
        <DigestMethod Algorithm="http://www.w3.org/2001/04/xmlenc#sha256"/>
        <DigestValue>mmnuVwzmcTzRuX+yxiSD8zNsX1EPuq30pH0ROqJ7zJA=</DigestValue>
      </Reference>
      <Reference URI="/xl/worksheets/sheet11.xml?ContentType=application/vnd.openxmlformats-officedocument.spreadsheetml.worksheet+xml">
        <DigestMethod Algorithm="http://www.w3.org/2001/04/xmlenc#sha256"/>
        <DigestValue>f78pvfmONRP5vDQOFz6DHTMSOVOjszHk/8vww1xkQvc=</DigestValue>
      </Reference>
      <Reference URI="/xl/worksheets/sheet12.xml?ContentType=application/vnd.openxmlformats-officedocument.spreadsheetml.worksheet+xml">
        <DigestMethod Algorithm="http://www.w3.org/2001/04/xmlenc#sha256"/>
        <DigestValue>/TEBul6lSTStXNkgQFu8D0TB0/A6XuHi03fPmvybLSE=</DigestValue>
      </Reference>
      <Reference URI="/xl/worksheets/sheet13.xml?ContentType=application/vnd.openxmlformats-officedocument.spreadsheetml.worksheet+xml">
        <DigestMethod Algorithm="http://www.w3.org/2001/04/xmlenc#sha256"/>
        <DigestValue>M/heeW+I/hjMALp2g4zw0X7a66aVx6T5KxY1EXthmZI=</DigestValue>
      </Reference>
      <Reference URI="/xl/worksheets/sheet14.xml?ContentType=application/vnd.openxmlformats-officedocument.spreadsheetml.worksheet+xml">
        <DigestMethod Algorithm="http://www.w3.org/2001/04/xmlenc#sha256"/>
        <DigestValue>+T7NjlF4mVUyuOtQLFwk+7/pEaQ+pVFK4fFWHTi10RU=</DigestValue>
      </Reference>
      <Reference URI="/xl/worksheets/sheet15.xml?ContentType=application/vnd.openxmlformats-officedocument.spreadsheetml.worksheet+xml">
        <DigestMethod Algorithm="http://www.w3.org/2001/04/xmlenc#sha256"/>
        <DigestValue>G2p/FTckRHz/12tkNNW849KeTYKMNwxLixUYdG42YP4=</DigestValue>
      </Reference>
      <Reference URI="/xl/worksheets/sheet16.xml?ContentType=application/vnd.openxmlformats-officedocument.spreadsheetml.worksheet+xml">
        <DigestMethod Algorithm="http://www.w3.org/2001/04/xmlenc#sha256"/>
        <DigestValue>dn0GdO0skbM+uEMeeb1JKWuezJWzVQLYc0yVVw2AnXk=</DigestValue>
      </Reference>
      <Reference URI="/xl/worksheets/sheet17.xml?ContentType=application/vnd.openxmlformats-officedocument.spreadsheetml.worksheet+xml">
        <DigestMethod Algorithm="http://www.w3.org/2001/04/xmlenc#sha256"/>
        <DigestValue>Lw2r4bwnRPBmCS1YP7h7D7e6J2IaVq2PDPbJB1VPvUg=</DigestValue>
      </Reference>
      <Reference URI="/xl/worksheets/sheet18.xml?ContentType=application/vnd.openxmlformats-officedocument.spreadsheetml.worksheet+xml">
        <DigestMethod Algorithm="http://www.w3.org/2001/04/xmlenc#sha256"/>
        <DigestValue>GXjG2SA2lRY7LxuASXXgo0HK4oMo/ejFRR3N+ah5//g=</DigestValue>
      </Reference>
      <Reference URI="/xl/worksheets/sheet2.xml?ContentType=application/vnd.openxmlformats-officedocument.spreadsheetml.worksheet+xml">
        <DigestMethod Algorithm="http://www.w3.org/2001/04/xmlenc#sha256"/>
        <DigestValue>A9dHedf3zKBmrlIdXoJnMBK8VfHKoZ74CG0PRovIgL8=</DigestValue>
      </Reference>
      <Reference URI="/xl/worksheets/sheet3.xml?ContentType=application/vnd.openxmlformats-officedocument.spreadsheetml.worksheet+xml">
        <DigestMethod Algorithm="http://www.w3.org/2001/04/xmlenc#sha256"/>
        <DigestValue>Z+Ci27owNRu9/oYQrYtPSi9M1Uj0xkYTcnayhPU18Ug=</DigestValue>
      </Reference>
      <Reference URI="/xl/worksheets/sheet4.xml?ContentType=application/vnd.openxmlformats-officedocument.spreadsheetml.worksheet+xml">
        <DigestMethod Algorithm="http://www.w3.org/2001/04/xmlenc#sha256"/>
        <DigestValue>7A/Vh9dIIleFUJgolwa+2X2huolmeV/scm4ADnf4RZw=</DigestValue>
      </Reference>
      <Reference URI="/xl/worksheets/sheet5.xml?ContentType=application/vnd.openxmlformats-officedocument.spreadsheetml.worksheet+xml">
        <DigestMethod Algorithm="http://www.w3.org/2001/04/xmlenc#sha256"/>
        <DigestValue>Wyzf2yAG3MZ+frd7tmC0N+gA+kWlN3aoJHiks5N4YeM=</DigestValue>
      </Reference>
      <Reference URI="/xl/worksheets/sheet6.xml?ContentType=application/vnd.openxmlformats-officedocument.spreadsheetml.worksheet+xml">
        <DigestMethod Algorithm="http://www.w3.org/2001/04/xmlenc#sha256"/>
        <DigestValue>cgiYy6okfmzV5tvAScc4gHmoB8UdIDRKKosJe1F2KrA=</DigestValue>
      </Reference>
      <Reference URI="/xl/worksheets/sheet7.xml?ContentType=application/vnd.openxmlformats-officedocument.spreadsheetml.worksheet+xml">
        <DigestMethod Algorithm="http://www.w3.org/2001/04/xmlenc#sha256"/>
        <DigestValue>a6nzoiYPsqOdu26k3YWOck20fwmDDgcJLziy+331+WE=</DigestValue>
      </Reference>
      <Reference URI="/xl/worksheets/sheet8.xml?ContentType=application/vnd.openxmlformats-officedocument.spreadsheetml.worksheet+xml">
        <DigestMethod Algorithm="http://www.w3.org/2001/04/xmlenc#sha256"/>
        <DigestValue>3716jALGHhMSLpdq0sedz3LULtkXH79sEmnRJJ4yw9w=</DigestValue>
      </Reference>
      <Reference URI="/xl/worksheets/sheet9.xml?ContentType=application/vnd.openxmlformats-officedocument.spreadsheetml.worksheet+xml">
        <DigestMethod Algorithm="http://www.w3.org/2001/04/xmlenc#sha256"/>
        <DigestValue>dq4bpFATxslL1jUYO8dBUhFgyn1C4/9usKsRRNN5Mjg=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2019-04-30T12:04:14Z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2019-04-30T12:04:14Z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Gief6sF4KdjT9Zhw9nfK1s+pFIYJsELS3iTWXTJj4H4=</DigestValue>
    </Reference>
    <Reference Type="http://www.w3.org/2000/09/xmldsig#Object" URI="#idOfficeObject">
      <DigestMethod Algorithm="http://www.w3.org/2001/04/xmlenc#sha256"/>
      <DigestValue>liPlSDrzRg0xKh2jTZjB7hwZ7GBhxfKtlHYuk/1gkKQ=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0QXUqxNsfAVDlUEuMZW8sA3WW0i3aBpgv9odmcfnLxA=</DigestValue>
    </Reference>
  </SignedInfo>
  <SignatureValue>onrq+BP3MQZtssqdJ9XmwSzC8r3M1mIiw/KPeNkRc68cXAHmx+g9eXGNkohFFmPoC/43R2H9uYcT
BaampO1Cv216UOsYc137ASfz2IBab0zVBc9No0H0G+VSDuBMeHI/lUGvWiJQvgdT7PBBfIcA3R4f
gA49nWNZwJMK/6+7MRLXwpxAX5s5IImPdV3EZP25GKVlseNn0csgcDckeNeuTLIHJv216xAxrsNv
3LaaW83Y2H4NUwsc8QCJgCEUGXNDakJezBU77fWS58CGm0wUskeuTjsKl+qfgXcKhXjOsGYBr9Bj
ax/QtBYMJUkEI4fSQPH5naz5kQ/OQ1TRP5UiZg==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P1W0NaI1JDpGB3L/B12Yw4hQfUrFJPy7w1jl+KYzS3g=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sharedStrings.xml?ContentType=application/vnd.openxmlformats-officedocument.spreadsheetml.sharedStrings+xml">
        <DigestMethod Algorithm="http://www.w3.org/2001/04/xmlenc#sha256"/>
        <DigestValue>HwXFMZpAt4HHQfTabUoO2FNZYEt8pc8LyBIuLfP28SE=</DigestValue>
      </Reference>
      <Reference URI="/xl/styles.xml?ContentType=application/vnd.openxmlformats-officedocument.spreadsheetml.styles+xml">
        <DigestMethod Algorithm="http://www.w3.org/2001/04/xmlenc#sha256"/>
        <DigestValue>4Mu0Rc3T9bycIulDExpCOqZG/Eencp6fb0lZC7DSnew=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G+DPo1AAs/AW8uaP1ghWfpsc6p/koFVD1vqWdy9/OJs=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VOgaVMDyDWULMaiOzAkDXI+We6/BCWo49tijD+NMt2c=</DigestValue>
      </Reference>
      <Reference URI="/xl/worksheets/sheet10.xml?ContentType=application/vnd.openxmlformats-officedocument.spreadsheetml.worksheet+xml">
        <DigestMethod Algorithm="http://www.w3.org/2001/04/xmlenc#sha256"/>
        <DigestValue>mmnuVwzmcTzRuX+yxiSD8zNsX1EPuq30pH0ROqJ7zJA=</DigestValue>
      </Reference>
      <Reference URI="/xl/worksheets/sheet11.xml?ContentType=application/vnd.openxmlformats-officedocument.spreadsheetml.worksheet+xml">
        <DigestMethod Algorithm="http://www.w3.org/2001/04/xmlenc#sha256"/>
        <DigestValue>f78pvfmONRP5vDQOFz6DHTMSOVOjszHk/8vww1xkQvc=</DigestValue>
      </Reference>
      <Reference URI="/xl/worksheets/sheet12.xml?ContentType=application/vnd.openxmlformats-officedocument.spreadsheetml.worksheet+xml">
        <DigestMethod Algorithm="http://www.w3.org/2001/04/xmlenc#sha256"/>
        <DigestValue>/TEBul6lSTStXNkgQFu8D0TB0/A6XuHi03fPmvybLSE=</DigestValue>
      </Reference>
      <Reference URI="/xl/worksheets/sheet13.xml?ContentType=application/vnd.openxmlformats-officedocument.spreadsheetml.worksheet+xml">
        <DigestMethod Algorithm="http://www.w3.org/2001/04/xmlenc#sha256"/>
        <DigestValue>M/heeW+I/hjMALp2g4zw0X7a66aVx6T5KxY1EXthmZI=</DigestValue>
      </Reference>
      <Reference URI="/xl/worksheets/sheet14.xml?ContentType=application/vnd.openxmlformats-officedocument.spreadsheetml.worksheet+xml">
        <DigestMethod Algorithm="http://www.w3.org/2001/04/xmlenc#sha256"/>
        <DigestValue>+T7NjlF4mVUyuOtQLFwk+7/pEaQ+pVFK4fFWHTi10RU=</DigestValue>
      </Reference>
      <Reference URI="/xl/worksheets/sheet15.xml?ContentType=application/vnd.openxmlformats-officedocument.spreadsheetml.worksheet+xml">
        <DigestMethod Algorithm="http://www.w3.org/2001/04/xmlenc#sha256"/>
        <DigestValue>G2p/FTckRHz/12tkNNW849KeTYKMNwxLixUYdG42YP4=</DigestValue>
      </Reference>
      <Reference URI="/xl/worksheets/sheet16.xml?ContentType=application/vnd.openxmlformats-officedocument.spreadsheetml.worksheet+xml">
        <DigestMethod Algorithm="http://www.w3.org/2001/04/xmlenc#sha256"/>
        <DigestValue>dn0GdO0skbM+uEMeeb1JKWuezJWzVQLYc0yVVw2AnXk=</DigestValue>
      </Reference>
      <Reference URI="/xl/worksheets/sheet17.xml?ContentType=application/vnd.openxmlformats-officedocument.spreadsheetml.worksheet+xml">
        <DigestMethod Algorithm="http://www.w3.org/2001/04/xmlenc#sha256"/>
        <DigestValue>Lw2r4bwnRPBmCS1YP7h7D7e6J2IaVq2PDPbJB1VPvUg=</DigestValue>
      </Reference>
      <Reference URI="/xl/worksheets/sheet18.xml?ContentType=application/vnd.openxmlformats-officedocument.spreadsheetml.worksheet+xml">
        <DigestMethod Algorithm="http://www.w3.org/2001/04/xmlenc#sha256"/>
        <DigestValue>GXjG2SA2lRY7LxuASXXgo0HK4oMo/ejFRR3N+ah5//g=</DigestValue>
      </Reference>
      <Reference URI="/xl/worksheets/sheet2.xml?ContentType=application/vnd.openxmlformats-officedocument.spreadsheetml.worksheet+xml">
        <DigestMethod Algorithm="http://www.w3.org/2001/04/xmlenc#sha256"/>
        <DigestValue>A9dHedf3zKBmrlIdXoJnMBK8VfHKoZ74CG0PRovIgL8=</DigestValue>
      </Reference>
      <Reference URI="/xl/worksheets/sheet3.xml?ContentType=application/vnd.openxmlformats-officedocument.spreadsheetml.worksheet+xml">
        <DigestMethod Algorithm="http://www.w3.org/2001/04/xmlenc#sha256"/>
        <DigestValue>Z+Ci27owNRu9/oYQrYtPSi9M1Uj0xkYTcnayhPU18Ug=</DigestValue>
      </Reference>
      <Reference URI="/xl/worksheets/sheet4.xml?ContentType=application/vnd.openxmlformats-officedocument.spreadsheetml.worksheet+xml">
        <DigestMethod Algorithm="http://www.w3.org/2001/04/xmlenc#sha256"/>
        <DigestValue>7A/Vh9dIIleFUJgolwa+2X2huolmeV/scm4ADnf4RZw=</DigestValue>
      </Reference>
      <Reference URI="/xl/worksheets/sheet5.xml?ContentType=application/vnd.openxmlformats-officedocument.spreadsheetml.worksheet+xml">
        <DigestMethod Algorithm="http://www.w3.org/2001/04/xmlenc#sha256"/>
        <DigestValue>Wyzf2yAG3MZ+frd7tmC0N+gA+kWlN3aoJHiks5N4YeM=</DigestValue>
      </Reference>
      <Reference URI="/xl/worksheets/sheet6.xml?ContentType=application/vnd.openxmlformats-officedocument.spreadsheetml.worksheet+xml">
        <DigestMethod Algorithm="http://www.w3.org/2001/04/xmlenc#sha256"/>
        <DigestValue>cgiYy6okfmzV5tvAScc4gHmoB8UdIDRKKosJe1F2KrA=</DigestValue>
      </Reference>
      <Reference URI="/xl/worksheets/sheet7.xml?ContentType=application/vnd.openxmlformats-officedocument.spreadsheetml.worksheet+xml">
        <DigestMethod Algorithm="http://www.w3.org/2001/04/xmlenc#sha256"/>
        <DigestValue>a6nzoiYPsqOdu26k3YWOck20fwmDDgcJLziy+331+WE=</DigestValue>
      </Reference>
      <Reference URI="/xl/worksheets/sheet8.xml?ContentType=application/vnd.openxmlformats-officedocument.spreadsheetml.worksheet+xml">
        <DigestMethod Algorithm="http://www.w3.org/2001/04/xmlenc#sha256"/>
        <DigestValue>3716jALGHhMSLpdq0sedz3LULtkXH79sEmnRJJ4yw9w=</DigestValue>
      </Reference>
      <Reference URI="/xl/worksheets/sheet9.xml?ContentType=application/vnd.openxmlformats-officedocument.spreadsheetml.worksheet+xml">
        <DigestMethod Algorithm="http://www.w3.org/2001/04/xmlenc#sha256"/>
        <DigestValue>dq4bpFATxslL1jUYO8dBUhFgyn1C4/9usKsRRNN5Mjg=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2019-04-30T12:06:48Z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2019-04-30T12:06:48Z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2019-04-30T11:55:49Z</dcterms:modified>
</cp:coreProperties>
</file>