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5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C15" i="69" l="1"/>
  <c r="B2" i="92" l="1"/>
  <c r="B1" i="92"/>
  <c r="B2" i="93"/>
  <c r="B1" i="93"/>
  <c r="B2" i="91"/>
  <c r="B1" i="91"/>
  <c r="B2" i="64"/>
  <c r="B1" i="64"/>
  <c r="B2" i="90"/>
  <c r="B1" i="90"/>
  <c r="B2" i="69"/>
  <c r="B1" i="69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5" i="73" l="1"/>
  <c r="C8" i="73" l="1"/>
  <c r="C13" i="73" s="1"/>
  <c r="C23" i="69" l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C42" i="69" l="1"/>
  <c r="C34" i="69"/>
</calcChain>
</file>

<file path=xl/sharedStrings.xml><?xml version="1.0" encoding="utf-8"?>
<sst xmlns="http://schemas.openxmlformats.org/spreadsheetml/2006/main" count="641" uniqueCount="436">
  <si>
    <t>a</t>
  </si>
  <si>
    <t>b</t>
  </si>
  <si>
    <t>c</t>
  </si>
  <si>
    <t>d</t>
  </si>
  <si>
    <t>e</t>
  </si>
  <si>
    <t>T</t>
  </si>
  <si>
    <t>T-1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</si>
  <si>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</si>
  <si>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</si>
  <si>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</si>
  <si>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</si>
  <si>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</si>
  <si>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</si>
  <si>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</si>
  <si>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</si>
  <si>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</si>
  <si>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</si>
  <si>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</si>
  <si>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</si>
  <si>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</si>
  <si>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</si>
  <si>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</si>
  <si>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</si>
  <si>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</si>
  <si>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</si>
  <si>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</si>
  <si>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</si>
  <si>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</si>
  <si>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</si>
  <si>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</si>
  <si>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</si>
  <si>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</si>
  <si>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</si>
  <si>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</si>
  <si>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</si>
  <si>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</si>
  <si>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</si>
  <si>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</si>
  <si>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</si>
  <si>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</si>
  <si>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</si>
  <si>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</si>
  <si>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</si>
  <si>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</si>
  <si>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</si>
  <si>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</si>
  <si>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</si>
  <si>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</si>
  <si>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</si>
  <si>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</si>
  <si>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</si>
  <si>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</si>
  <si>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</si>
  <si>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</si>
  <si>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</si>
  <si>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</si>
  <si>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</si>
  <si>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</si>
  <si>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</si>
  <si>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</si>
  <si>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</si>
  <si>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</si>
  <si>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</si>
  <si>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</si>
  <si>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</si>
  <si>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</si>
  <si>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</si>
  <si>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</si>
  <si>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</si>
  <si>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</si>
  <si>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</si>
  <si>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</si>
  <si>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</si>
  <si>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</si>
  <si>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</si>
  <si>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</si>
  <si>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</si>
  <si>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</si>
  <si>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</si>
  <si>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</si>
  <si>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</si>
  <si>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</si>
  <si>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</si>
  <si>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</si>
  <si>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</si>
  <si>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</si>
  <si>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</si>
  <si>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</si>
  <si>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</si>
  <si>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</si>
  <si>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</si>
  <si>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</si>
  <si>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</si>
  <si>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</si>
  <si>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</si>
  <si>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</si>
  <si>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</si>
  <si>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</si>
  <si>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</si>
  <si>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</si>
  <si>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</si>
  <si>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</si>
  <si>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</si>
  <si>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</si>
  <si>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</si>
  <si>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</si>
  <si>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</si>
  <si>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</si>
  <si>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</si>
  <si>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</si>
  <si>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</si>
  <si>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</si>
  <si>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</si>
  <si>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</si>
  <si>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</si>
  <si>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</si>
  <si>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</si>
  <si>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</si>
  <si>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</si>
  <si>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</si>
  <si>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</si>
  <si>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</si>
  <si>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</si>
  <si>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</si>
  <si>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</si>
  <si>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</si>
  <si>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</si>
  <si>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</si>
  <si>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</si>
  <si>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</si>
  <si>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</si>
  <si>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</si>
  <si>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</si>
  <si>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</si>
  <si>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</si>
  <si>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</si>
  <si>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</si>
  <si>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</si>
  <si>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</si>
  <si>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</si>
  <si>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</si>
  <si>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</si>
  <si>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</si>
  <si>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</si>
  <si>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</si>
  <si>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</si>
  <si>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</si>
  <si>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</si>
  <si>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</si>
  <si>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</si>
  <si>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</si>
  <si>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</si>
  <si>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</si>
  <si>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</si>
  <si>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</si>
  <si>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</si>
  <si>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</si>
  <si>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</si>
  <si>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</si>
  <si>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</si>
  <si>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</si>
  <si>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</si>
  <si>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</si>
  <si>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</si>
  <si>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</si>
  <si>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</si>
  <si>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</si>
  <si>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</si>
  <si>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</si>
  <si>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</si>
  <si>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</si>
  <si>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</si>
  <si>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</si>
  <si>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</si>
  <si>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</si>
  <si>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</si>
  <si>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</si>
  <si>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</si>
  <si>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</si>
  <si>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</si>
  <si>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</si>
  <si>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</si>
  <si>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</si>
  <si>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</si>
  <si>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</si>
  <si>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</si>
  <si>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</si>
  <si>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</si>
  <si>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</si>
  <si>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</si>
  <si>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</si>
  <si>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</si>
  <si>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</si>
  <si>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</si>
  <si>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</si>
  <si>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</si>
  <si>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</si>
  <si>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</si>
  <si>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</si>
  <si>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</si>
  <si>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</si>
  <si>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</si>
  <si>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</si>
  <si>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</si>
  <si>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</si>
  <si>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</si>
  <si>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</si>
  <si>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</si>
  <si>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</si>
  <si>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</si>
  <si>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</si>
  <si>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</si>
  <si>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</si>
  <si>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</si>
  <si>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</si>
  <si>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</si>
  <si>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</si>
  <si>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</si>
  <si>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</si>
  <si>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</si>
  <si>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</si>
  <si>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</si>
  <si>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</si>
  <si>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</si>
  <si>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</si>
  <si>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</si>
  <si>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</si>
  <si>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</si>
  <si>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</si>
  <si>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</si>
  <si>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</si>
  <si>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</si>
  <si>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</si>
  <si>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</si>
  <si>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</si>
  <si>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</si>
  <si>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</si>
  <si>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</si>
  <si>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</si>
  <si>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</si>
  <si>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</si>
  <si>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</si>
  <si>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</si>
  <si>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</si>
  <si>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</si>
  <si>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</si>
  <si>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</si>
  <si>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</si>
  <si>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</si>
  <si>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</si>
  <si>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</si>
  <si>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</si>
  <si>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</si>
  <si>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</si>
  <si>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</si>
  <si>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</si>
  <si>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</si>
  <si>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</si>
  <si>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</si>
  <si>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</si>
  <si>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</si>
  <si>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</si>
  <si>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</si>
  <si>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</si>
  <si>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</si>
  <si>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</si>
  <si>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</si>
  <si>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</si>
  <si>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</si>
  <si>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</si>
  <si>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</si>
  <si>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</si>
  <si>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</si>
  <si>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</si>
  <si>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</si>
  <si>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</si>
  <si>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</si>
  <si>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</si>
  <si>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</si>
  <si>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</si>
  <si>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</si>
  <si>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</si>
  <si>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</si>
  <si>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</si>
  <si>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</si>
  <si>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</si>
  <si>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</si>
  <si>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</si>
  <si>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</si>
  <si>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</si>
  <si>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</si>
  <si>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</si>
  <si>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</si>
  <si>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</si>
  <si>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</si>
  <si>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</si>
  <si>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</si>
  <si>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</si>
  <si>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</si>
  <si>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</si>
  <si>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</si>
  <si>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</si>
  <si>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</si>
  <si>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</si>
  <si>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</si>
  <si>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</si>
  <si>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</si>
  <si>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</si>
  <si>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</si>
  <si>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</si>
  <si>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</si>
  <si>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</si>
  <si>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</si>
  <si>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</si>
  <si>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</si>
  <si>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</si>
  <si>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</si>
  <si>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</si>
  <si>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</si>
  <si>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</si>
  <si>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</si>
  <si>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</si>
  <si>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</si>
  <si>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</si>
  <si>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</si>
  <si>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</si>
  <si>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</si>
  <si>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</si>
  <si>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</si>
  <si>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</si>
  <si>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</si>
  <si>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</si>
  <si>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</si>
  <si>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</si>
  <si>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</si>
  <si>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</si>
  <si>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</si>
  <si>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</si>
  <si>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</si>
  <si>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</si>
  <si>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</si>
  <si>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</si>
  <si>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</si>
  <si>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</si>
  <si>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</si>
  <si>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</si>
  <si>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</si>
  <si>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</si>
  <si>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</si>
  <si>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</si>
  <si>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</si>
  <si>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</si>
  <si>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</si>
  <si>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</si>
  <si>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</si>
  <si>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</si>
  <si>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</si>
  <si>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</si>
  <si>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</si>
  <si>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</si>
  <si>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</si>
  <si>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</si>
  <si>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</si>
  <si>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</si>
  <si>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</si>
  <si>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</si>
  <si>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</si>
  <si>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</si>
  <si>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</si>
  <si>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</si>
  <si>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</si>
  <si>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</si>
  <si>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</si>
  <si>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</si>
  <si>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</si>
  <si>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</si>
  <si>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</si>
  <si>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</si>
  <si>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</si>
  <si>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</si>
  <si>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</si>
  <si>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</si>
  <si>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</si>
  <si>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</si>
  <si>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</si>
  <si>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</si>
  <si>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</si>
  <si>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</si>
  <si>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</si>
  <si>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</si>
  <si>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</si>
  <si>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</si>
  <si>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</si>
  <si>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</si>
  <si>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</si>
  <si>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</si>
  <si>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</si>
  <si>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</si>
  <si>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</si>
  <si>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</si>
  <si>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</si>
  <si>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</si>
  <si>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</si>
  <si>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</si>
  <si>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</si>
  <si>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</si>
  <si>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</si>
  <si>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</si>
  <si>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</si>
  <si>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</si>
  <si>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</si>
  <si>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</si>
  <si>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</si>
  <si>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</si>
  <si>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</si>
  <si>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Basisbank</t>
  </si>
  <si>
    <t>JSC "Basisbank"</t>
  </si>
  <si>
    <t>Zhang Jun</t>
  </si>
  <si>
    <t>David Tsaava</t>
  </si>
  <si>
    <t>www.basisbank.ge</t>
  </si>
  <si>
    <t>Zhou Ning</t>
  </si>
  <si>
    <t xml:space="preserve">Zaiqi Mi </t>
  </si>
  <si>
    <t>Li Hui</t>
  </si>
  <si>
    <t>Lia Aslanikashvili</t>
  </si>
  <si>
    <t>David Kakabadze</t>
  </si>
  <si>
    <t>Levan Gardaphkhadze</t>
  </si>
  <si>
    <t>Xinjiang HuaLing Industry &amp; Trade (Group) Co LTD</t>
  </si>
  <si>
    <t>Enhua Mi</t>
  </si>
  <si>
    <t>Zaza Robakidze</t>
  </si>
  <si>
    <t>Table 9 (Capital), N39</t>
  </si>
  <si>
    <t>Of which general reserve</t>
  </si>
  <si>
    <t>Table 9 (Capital), N2</t>
  </si>
  <si>
    <t>Table 9 (Capital), N3</t>
  </si>
  <si>
    <t>Table 9 (Capital), N5</t>
  </si>
  <si>
    <t>Table 9 (Capital), N6</t>
  </si>
  <si>
    <t>Table 9 (Capital), N5, 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</si>
</sst>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49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3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8" fillId="0" borderId="88" xfId="0" applyFont="1" applyFill="1" applyBorder="1" applyAlignment="1">
      <alignment horizontal="left" indent="1"/>
    </xf>
    <xf numFmtId="169" fontId="9" fillId="37" borderId="104" xfId="20" applyBorder="1"/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2" fillId="36" borderId="88" xfId="0" applyNumberFormat="1" applyFont="1" applyFill="1" applyBorder="1" applyAlignment="1">
      <alignment vertical="center" wrapText="1"/>
    </xf>
    <xf numFmtId="3" fontId="102" fillId="36" borderId="89" xfId="0" applyNumberFormat="1" applyFont="1" applyFill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0" borderId="89" xfId="0" applyNumberFormat="1" applyFont="1" applyBorder="1" applyAlignment="1">
      <alignment vertical="center" wrapText="1"/>
    </xf>
    <xf numFmtId="3" fontId="102" fillId="0" borderId="88" xfId="0" applyNumberFormat="1" applyFont="1" applyFill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101" fillId="0" borderId="19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7" fontId="97" fillId="0" borderId="19" xfId="0" applyNumberFormat="1" applyFont="1" applyFill="1" applyBorder="1" applyAlignment="1">
      <alignment horizontal="left" vertical="center" wrapText="1" indent="1"/>
    </xf>
    <xf numFmtId="17" fontId="97" fillId="0" borderId="20" xfId="0" applyNumberFormat="1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horizontal="right" vertical="center" wrapText="1"/>
    </xf>
    <xf numFmtId="0" fontId="2" fillId="0" borderId="70" xfId="0" applyFont="1" applyBorder="1"/>
    <xf numFmtId="0" fontId="45" fillId="0" borderId="88" xfId="0" applyFont="1" applyFill="1" applyBorder="1" applyAlignment="1">
      <alignment horizontal="center" vertical="center" wrapText="1"/>
    </xf>
    <xf numFmtId="0" fontId="65" fillId="0" borderId="88" xfId="0" applyFont="1" applyFill="1" applyBorder="1" applyAlignment="1">
      <alignment horizontal="left" vertical="center" wrapText="1"/>
    </xf>
    <xf numFmtId="0" fontId="2" fillId="0" borderId="88" xfId="0" applyFont="1" applyBorder="1" applyAlignment="1">
      <alignment vertical="center" wrapText="1"/>
    </xf>
    <xf numFmtId="193" fontId="2" fillId="0" borderId="88" xfId="0" applyNumberFormat="1" applyFont="1" applyFill="1" applyBorder="1" applyAlignment="1" applyProtection="1">
      <alignment vertical="center" wrapText="1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93" fontId="84" fillId="0" borderId="89" xfId="0" applyNumberFormat="1" applyFont="1" applyFill="1" applyBorder="1" applyAlignment="1" applyProtection="1">
      <alignment vertical="center" wrapText="1"/>
      <protection locked="0"/>
    </xf>
    <xf numFmtId="193" fontId="2" fillId="0" borderId="88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88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88" xfId="20962" applyNumberFormat="1" applyFont="1" applyBorder="1" applyAlignment="1" applyProtection="1">
      <alignment horizontal="right" vertical="center" wrapText="1"/>
      <protection locked="0"/>
    </xf>
    <xf numFmtId="10" fontId="84" fillId="0" borderId="88" xfId="20962" applyNumberFormat="1" applyFont="1" applyBorder="1" applyAlignment="1" applyProtection="1">
      <alignment vertical="center" wrapText="1"/>
      <protection locked="0"/>
    </xf>
    <xf numFmtId="10" fontId="84" fillId="0" borderId="89" xfId="20962" applyNumberFormat="1" applyFont="1" applyBorder="1" applyAlignment="1" applyProtection="1">
      <alignment vertical="center" wrapText="1"/>
      <protection locked="0"/>
    </xf>
    <xf numFmtId="0" fontId="65" fillId="0" borderId="88" xfId="0" applyFont="1" applyFill="1" applyBorder="1" applyAlignment="1">
      <alignment horizontal="center" vertical="center" wrapText="1"/>
    </xf>
    <xf numFmtId="10" fontId="2" fillId="2" borderId="88" xfId="20962" applyNumberFormat="1" applyFont="1" applyFill="1" applyBorder="1" applyAlignment="1" applyProtection="1">
      <alignment vertical="center"/>
      <protection locked="0"/>
    </xf>
    <xf numFmtId="10" fontId="87" fillId="2" borderId="88" xfId="20962" applyNumberFormat="1" applyFont="1" applyFill="1" applyBorder="1" applyAlignment="1" applyProtection="1">
      <alignment vertical="center"/>
      <protection locked="0"/>
    </xf>
    <xf numFmtId="10" fontId="87" fillId="2" borderId="89" xfId="20962" applyNumberFormat="1" applyFont="1" applyFill="1" applyBorder="1" applyAlignment="1" applyProtection="1">
      <alignment vertical="center"/>
      <protection locked="0"/>
    </xf>
    <xf numFmtId="10" fontId="45" fillId="0" borderId="88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88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89" xfId="20962" applyNumberFormat="1" applyFont="1" applyFill="1" applyBorder="1" applyAlignment="1" applyProtection="1">
      <alignment horizontal="center" vertical="center" wrapText="1"/>
      <protection locked="0"/>
    </xf>
    <xf numFmtId="193" fontId="2" fillId="2" borderId="88" xfId="0" applyNumberFormat="1" applyFont="1" applyFill="1" applyBorder="1" applyAlignment="1" applyProtection="1">
      <alignment vertical="center"/>
      <protection locked="0"/>
    </xf>
    <xf numFmtId="193" fontId="87" fillId="2" borderId="88" xfId="0" applyNumberFormat="1" applyFont="1" applyFill="1" applyBorder="1" applyAlignment="1" applyProtection="1">
      <alignment vertical="center"/>
      <protection locked="0"/>
    </xf>
    <xf numFmtId="169" fontId="9" fillId="37" borderId="1" xfId="20" applyBorder="1"/>
    <xf numFmtId="169" fontId="9" fillId="37" borderId="105" xfId="20" applyBorder="1"/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4" fontId="2" fillId="0" borderId="0" xfId="0" applyNumberFormat="1" applyFont="1"/>
    <xf numFmtId="14" fontId="84" fillId="0" borderId="0" xfId="0" applyNumberFormat="1" applyFont="1"/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67" fontId="46" fillId="0" borderId="65" xfId="0" applyNumberFormat="1" applyFont="1" applyFill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64" fontId="84" fillId="0" borderId="0" xfId="7" applyNumberFormat="1" applyFont="1"/>
    <xf numFmtId="0" fontId="88" fillId="0" borderId="11" xfId="0" applyFont="1" applyBorder="1" applyAlignment="1">
      <alignment horizontal="right" wrapText="1" indent="1"/>
    </xf>
    <xf numFmtId="193" fontId="3" fillId="0" borderId="0" xfId="0" applyNumberFormat="1" applyFont="1"/>
    <xf numFmtId="164" fontId="3" fillId="0" borderId="0" xfId="0" applyNumberFormat="1" applyFont="1"/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84" fillId="0" borderId="88" xfId="7" applyNumberFormat="1" applyFont="1" applyFill="1" applyBorder="1" applyAlignment="1">
      <alignment horizontal="center"/>
    </xf>
    <xf numFmtId="164" fontId="84" fillId="0" borderId="89" xfId="7" applyNumberFormat="1" applyFont="1" applyFill="1" applyBorder="1" applyAlignment="1">
      <alignment horizontal="center"/>
    </xf>
    <xf numFmtId="164" fontId="88" fillId="0" borderId="88" xfId="7" applyNumberFormat="1" applyFont="1" applyFill="1" applyBorder="1" applyAlignment="1">
      <alignment horizontal="center"/>
    </xf>
    <xf numFmtId="164" fontId="86" fillId="36" borderId="25" xfId="7" applyNumberFormat="1" applyFont="1" applyFill="1" applyBorder="1" applyAlignment="1">
      <alignment horizontal="center" vertical="center"/>
    </xf>
    <xf numFmtId="164" fontId="86" fillId="36" borderId="26" xfId="7" applyNumberFormat="1" applyFont="1" applyFill="1" applyBorder="1" applyAlignment="1">
      <alignment horizontal="center" vertical="center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4"/>
      <c r="B1" s="232" t="s">
        <v>350</v>
      </c>
      <c r="C1" s="184"/>
    </row>
    <row r="2" spans="1:3">
      <c r="A2" s="233">
        <v>1</v>
      </c>
      <c r="B2" s="365" t="s">
        <v>351</v>
      </c>
      <c r="C2" s="91" t="s">
        <v>416</v>
      </c>
    </row>
    <row r="3" spans="1:3">
      <c r="A3" s="233">
        <v>2</v>
      </c>
      <c r="B3" s="366" t="s">
        <v>347</v>
      </c>
      <c r="C3" s="91" t="s">
        <v>417</v>
      </c>
    </row>
    <row r="4" spans="1:3">
      <c r="A4" s="233">
        <v>3</v>
      </c>
      <c r="B4" s="367" t="s">
        <v>352</v>
      </c>
      <c r="C4" s="91" t="s">
        <v>418</v>
      </c>
    </row>
    <row r="5" spans="1:3">
      <c r="A5" s="234">
        <v>4</v>
      </c>
      <c r="B5" s="368" t="s">
        <v>348</v>
      </c>
      <c r="C5" s="91" t="s">
        <v>419</v>
      </c>
    </row>
    <row r="6" spans="1:3" s="235" customFormat="1" ht="45.75" customHeight="1">
      <c r="A6" s="420" t="s">
        <v>406</v>
      </c>
      <c r="B6" s="421"/>
      <c r="C6" s="421"/>
    </row>
    <row r="7" spans="1:3" ht="15">
      <c r="A7" s="236" t="s">
        <v>31</v>
      </c>
      <c r="B7" s="232" t="s">
        <v>349</v>
      </c>
    </row>
    <row r="8" spans="1:3">
      <c r="A8" s="184">
        <v>1</v>
      </c>
      <c r="B8" s="278" t="s">
        <v>22</v>
      </c>
    </row>
    <row r="9" spans="1:3">
      <c r="A9" s="184">
        <v>2</v>
      </c>
      <c r="B9" s="279" t="s">
        <v>23</v>
      </c>
    </row>
    <row r="10" spans="1:3">
      <c r="A10" s="184">
        <v>3</v>
      </c>
      <c r="B10" s="279" t="s">
        <v>24</v>
      </c>
    </row>
    <row r="11" spans="1:3">
      <c r="A11" s="184">
        <v>4</v>
      </c>
      <c r="B11" s="279" t="s">
        <v>25</v>
      </c>
      <c r="C11" s="95"/>
    </row>
    <row r="12" spans="1:3">
      <c r="A12" s="184">
        <v>5</v>
      </c>
      <c r="B12" s="279" t="s">
        <v>26</v>
      </c>
    </row>
    <row r="13" spans="1:3">
      <c r="A13" s="184">
        <v>6</v>
      </c>
      <c r="B13" s="280" t="s">
        <v>359</v>
      </c>
    </row>
    <row r="14" spans="1:3">
      <c r="A14" s="184">
        <v>7</v>
      </c>
      <c r="B14" s="279" t="s">
        <v>353</v>
      </c>
    </row>
    <row r="15" spans="1:3">
      <c r="A15" s="184">
        <v>8</v>
      </c>
      <c r="B15" s="279" t="s">
        <v>354</v>
      </c>
    </row>
    <row r="16" spans="1:3">
      <c r="A16" s="184">
        <v>9</v>
      </c>
      <c r="B16" s="279" t="s">
        <v>27</v>
      </c>
    </row>
    <row r="17" spans="1:2">
      <c r="A17" s="184">
        <v>10</v>
      </c>
      <c r="B17" s="279" t="s">
        <v>28</v>
      </c>
    </row>
    <row r="18" spans="1:2">
      <c r="A18" s="184">
        <v>11</v>
      </c>
      <c r="B18" s="280" t="s">
        <v>355</v>
      </c>
    </row>
    <row r="19" spans="1:2">
      <c r="A19" s="184">
        <v>12</v>
      </c>
      <c r="B19" s="280" t="s">
        <v>29</v>
      </c>
    </row>
    <row r="20" spans="1:2">
      <c r="A20" s="184">
        <v>13</v>
      </c>
      <c r="B20" s="281" t="s">
        <v>356</v>
      </c>
    </row>
    <row r="21" spans="1:2">
      <c r="A21" s="184">
        <v>14</v>
      </c>
      <c r="B21" s="278" t="s">
        <v>383</v>
      </c>
    </row>
    <row r="22" spans="1:2">
      <c r="A22" s="237">
        <v>15</v>
      </c>
      <c r="B22" s="280" t="s">
        <v>30</v>
      </c>
    </row>
    <row r="23" spans="1:2">
      <c r="A23" s="98"/>
      <c r="B23" s="12"/>
    </row>
    <row r="24" spans="1:2">
      <c r="A24" s="98"/>
      <c r="B24" s="12"/>
    </row>
    <row r="25" spans="1:2">
      <c r="A25" s="98"/>
      <c r="B25" s="12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7" location="'10. CC2'!A1" display="Reconciliation of regulatory capital to balance sheet "/>
    <hyperlink ref="B18" location="'11. CRWA '!A1" display="Credit risk weighted risk exposures"/>
    <hyperlink ref="B19" location="'12. CRM'!A1" display="Credit risk mitigation"/>
    <hyperlink ref="B20" location="'13. CRME '!A1" display="Standardized approach: Credit risk, effect of credit risk mitigation"/>
    <hyperlink ref="B22" location="'15. CCR '!A1" display="Counterparty credit risk"/>
    <hyperlink ref="B21" location="'14. LCR'!A1" display="Liquidity Co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pane xSplit="1" ySplit="5" topLeftCell="B21" activePane="bottomRight" state="frozen"/>
      <selection activeCell="B9" sqref="B9"/>
      <selection pane="topRight" activeCell="B9" sqref="B9"/>
      <selection pane="bottomLeft" activeCell="B9" sqref="B9"/>
      <selection pane="bottomRight" activeCell="G11" sqref="G11"/>
    </sheetView>
  </sheetViews>
  <sheetFormatPr defaultColWidth="9.140625" defaultRowHeight="12.75"/>
  <cols>
    <col min="1" max="1" width="9.5703125" style="98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5">
      <c r="A1" s="2" t="s">
        <v>32</v>
      </c>
      <c r="B1" s="4" t="str">
        <f>'1. key ratios '!B1</f>
        <v>Basisbank</v>
      </c>
    </row>
    <row r="2" spans="1:5" s="86" customFormat="1" ht="15.75" customHeight="1">
      <c r="A2" s="86" t="s">
        <v>33</v>
      </c>
      <c r="B2" s="416">
        <f>'1. key ratios '!B2</f>
        <v>43281</v>
      </c>
    </row>
    <row r="3" spans="1:5" s="86" customFormat="1" ht="15.75" customHeight="1"/>
    <row r="4" spans="1:5" ht="13.5" thickBot="1">
      <c r="A4" s="98" t="s">
        <v>252</v>
      </c>
      <c r="B4" s="165" t="s">
        <v>251</v>
      </c>
    </row>
    <row r="5" spans="1:5">
      <c r="A5" s="99" t="s">
        <v>8</v>
      </c>
      <c r="B5" s="100"/>
      <c r="C5" s="101" t="s">
        <v>75</v>
      </c>
    </row>
    <row r="6" spans="1:5">
      <c r="A6" s="102">
        <v>1</v>
      </c>
      <c r="B6" s="103" t="s">
        <v>250</v>
      </c>
      <c r="C6" s="104">
        <v>197995148.78989998</v>
      </c>
      <c r="E6" s="471"/>
    </row>
    <row r="7" spans="1:5">
      <c r="A7" s="102">
        <v>2</v>
      </c>
      <c r="B7" s="105" t="s">
        <v>249</v>
      </c>
      <c r="C7" s="106">
        <v>16096897</v>
      </c>
      <c r="E7" s="471"/>
    </row>
    <row r="8" spans="1:5">
      <c r="A8" s="102">
        <v>3</v>
      </c>
      <c r="B8" s="107" t="s">
        <v>248</v>
      </c>
      <c r="C8" s="106">
        <v>75284047.799999997</v>
      </c>
      <c r="E8" s="471"/>
    </row>
    <row r="9" spans="1:5">
      <c r="A9" s="102">
        <v>4</v>
      </c>
      <c r="B9" s="107" t="s">
        <v>247</v>
      </c>
      <c r="C9" s="106">
        <v>0</v>
      </c>
      <c r="E9" s="471"/>
    </row>
    <row r="10" spans="1:5">
      <c r="A10" s="102">
        <v>5</v>
      </c>
      <c r="B10" s="107" t="s">
        <v>246</v>
      </c>
      <c r="C10" s="106">
        <v>90730370.719999999</v>
      </c>
      <c r="E10" s="471"/>
    </row>
    <row r="11" spans="1:5">
      <c r="A11" s="102">
        <v>6</v>
      </c>
      <c r="B11" s="108" t="s">
        <v>245</v>
      </c>
      <c r="C11" s="106">
        <v>15883833.269899998</v>
      </c>
      <c r="E11" s="471"/>
    </row>
    <row r="12" spans="1:5" s="72" customFormat="1">
      <c r="A12" s="102">
        <v>7</v>
      </c>
      <c r="B12" s="103" t="s">
        <v>244</v>
      </c>
      <c r="C12" s="109">
        <v>9466387.6399999987</v>
      </c>
      <c r="E12" s="471"/>
    </row>
    <row r="13" spans="1:5" s="72" customFormat="1">
      <c r="A13" s="102">
        <v>8</v>
      </c>
      <c r="B13" s="110" t="s">
        <v>243</v>
      </c>
      <c r="C13" s="111">
        <v>8601655.1899999995</v>
      </c>
      <c r="E13" s="471"/>
    </row>
    <row r="14" spans="1:5" s="72" customFormat="1" ht="25.5">
      <c r="A14" s="102">
        <v>9</v>
      </c>
      <c r="B14" s="112" t="s">
        <v>242</v>
      </c>
      <c r="C14" s="111">
        <v>0</v>
      </c>
      <c r="E14" s="471"/>
    </row>
    <row r="15" spans="1:5" s="72" customFormat="1">
      <c r="A15" s="102">
        <v>10</v>
      </c>
      <c r="B15" s="113" t="s">
        <v>241</v>
      </c>
      <c r="C15" s="111">
        <v>864732.45</v>
      </c>
      <c r="E15" s="471"/>
    </row>
    <row r="16" spans="1:5" s="72" customFormat="1">
      <c r="A16" s="102">
        <v>11</v>
      </c>
      <c r="B16" s="114" t="s">
        <v>240</v>
      </c>
      <c r="C16" s="111">
        <v>0</v>
      </c>
      <c r="E16" s="471"/>
    </row>
    <row r="17" spans="1:5" s="72" customFormat="1">
      <c r="A17" s="102">
        <v>12</v>
      </c>
      <c r="B17" s="113" t="s">
        <v>239</v>
      </c>
      <c r="C17" s="111">
        <v>0</v>
      </c>
      <c r="E17" s="471"/>
    </row>
    <row r="18" spans="1:5" s="72" customFormat="1">
      <c r="A18" s="102">
        <v>13</v>
      </c>
      <c r="B18" s="113" t="s">
        <v>238</v>
      </c>
      <c r="C18" s="111">
        <v>0</v>
      </c>
      <c r="E18" s="471"/>
    </row>
    <row r="19" spans="1:5" s="72" customFormat="1">
      <c r="A19" s="102">
        <v>14</v>
      </c>
      <c r="B19" s="113" t="s">
        <v>237</v>
      </c>
      <c r="C19" s="111">
        <v>0</v>
      </c>
      <c r="E19" s="471"/>
    </row>
    <row r="20" spans="1:5" s="72" customFormat="1">
      <c r="A20" s="102">
        <v>15</v>
      </c>
      <c r="B20" s="113" t="s">
        <v>236</v>
      </c>
      <c r="C20" s="111">
        <v>0</v>
      </c>
      <c r="E20" s="471"/>
    </row>
    <row r="21" spans="1:5" s="72" customFormat="1" ht="25.5">
      <c r="A21" s="102">
        <v>16</v>
      </c>
      <c r="B21" s="112" t="s">
        <v>235</v>
      </c>
      <c r="C21" s="111">
        <v>0</v>
      </c>
      <c r="E21" s="471"/>
    </row>
    <row r="22" spans="1:5" s="72" customFormat="1">
      <c r="A22" s="102">
        <v>17</v>
      </c>
      <c r="B22" s="115" t="s">
        <v>234</v>
      </c>
      <c r="C22" s="111">
        <v>0</v>
      </c>
      <c r="E22" s="471"/>
    </row>
    <row r="23" spans="1:5" s="72" customFormat="1">
      <c r="A23" s="102">
        <v>18</v>
      </c>
      <c r="B23" s="112" t="s">
        <v>233</v>
      </c>
      <c r="C23" s="111">
        <v>0</v>
      </c>
      <c r="E23" s="471"/>
    </row>
    <row r="24" spans="1:5" s="72" customFormat="1" ht="25.5">
      <c r="A24" s="102">
        <v>19</v>
      </c>
      <c r="B24" s="112" t="s">
        <v>210</v>
      </c>
      <c r="C24" s="111">
        <v>0</v>
      </c>
      <c r="E24" s="471"/>
    </row>
    <row r="25" spans="1:5" s="72" customFormat="1">
      <c r="A25" s="102">
        <v>20</v>
      </c>
      <c r="B25" s="116" t="s">
        <v>232</v>
      </c>
      <c r="C25" s="111">
        <v>0</v>
      </c>
      <c r="E25" s="471"/>
    </row>
    <row r="26" spans="1:5" s="72" customFormat="1">
      <c r="A26" s="102">
        <v>21</v>
      </c>
      <c r="B26" s="116" t="s">
        <v>231</v>
      </c>
      <c r="C26" s="111">
        <v>0</v>
      </c>
      <c r="E26" s="471"/>
    </row>
    <row r="27" spans="1:5" s="72" customFormat="1">
      <c r="A27" s="102">
        <v>22</v>
      </c>
      <c r="B27" s="116" t="s">
        <v>230</v>
      </c>
      <c r="C27" s="111">
        <v>0</v>
      </c>
      <c r="E27" s="471"/>
    </row>
    <row r="28" spans="1:5" s="72" customFormat="1">
      <c r="A28" s="102">
        <v>23</v>
      </c>
      <c r="B28" s="117" t="s">
        <v>229</v>
      </c>
      <c r="C28" s="109">
        <v>188528761.14989999</v>
      </c>
      <c r="E28" s="471"/>
    </row>
    <row r="29" spans="1:5" s="72" customFormat="1">
      <c r="A29" s="118"/>
      <c r="B29" s="119"/>
      <c r="C29" s="111"/>
      <c r="E29" s="471"/>
    </row>
    <row r="30" spans="1:5" s="72" customFormat="1">
      <c r="A30" s="118">
        <v>24</v>
      </c>
      <c r="B30" s="117" t="s">
        <v>228</v>
      </c>
      <c r="C30" s="109">
        <v>0</v>
      </c>
      <c r="E30" s="471"/>
    </row>
    <row r="31" spans="1:5" s="72" customFormat="1">
      <c r="A31" s="118">
        <v>25</v>
      </c>
      <c r="B31" s="107" t="s">
        <v>227</v>
      </c>
      <c r="C31" s="120">
        <v>0</v>
      </c>
      <c r="E31" s="471"/>
    </row>
    <row r="32" spans="1:5" s="72" customFormat="1">
      <c r="A32" s="118">
        <v>26</v>
      </c>
      <c r="B32" s="121" t="s">
        <v>308</v>
      </c>
      <c r="C32" s="111"/>
      <c r="E32" s="471"/>
    </row>
    <row r="33" spans="1:5" s="72" customFormat="1">
      <c r="A33" s="118">
        <v>27</v>
      </c>
      <c r="B33" s="121" t="s">
        <v>226</v>
      </c>
      <c r="C33" s="111"/>
      <c r="E33" s="471"/>
    </row>
    <row r="34" spans="1:5" s="72" customFormat="1">
      <c r="A34" s="118">
        <v>28</v>
      </c>
      <c r="B34" s="107" t="s">
        <v>225</v>
      </c>
      <c r="C34" s="111"/>
      <c r="E34" s="471"/>
    </row>
    <row r="35" spans="1:5" s="72" customFormat="1">
      <c r="A35" s="118">
        <v>29</v>
      </c>
      <c r="B35" s="117" t="s">
        <v>224</v>
      </c>
      <c r="C35" s="109">
        <v>0</v>
      </c>
      <c r="E35" s="471"/>
    </row>
    <row r="36" spans="1:5" s="72" customFormat="1">
      <c r="A36" s="118">
        <v>30</v>
      </c>
      <c r="B36" s="112" t="s">
        <v>223</v>
      </c>
      <c r="C36" s="111"/>
      <c r="E36" s="471"/>
    </row>
    <row r="37" spans="1:5" s="72" customFormat="1">
      <c r="A37" s="118">
        <v>31</v>
      </c>
      <c r="B37" s="113" t="s">
        <v>222</v>
      </c>
      <c r="C37" s="111"/>
      <c r="E37" s="471"/>
    </row>
    <row r="38" spans="1:5" s="72" customFormat="1" ht="25.5">
      <c r="A38" s="118">
        <v>32</v>
      </c>
      <c r="B38" s="112" t="s">
        <v>221</v>
      </c>
      <c r="C38" s="111"/>
      <c r="E38" s="471"/>
    </row>
    <row r="39" spans="1:5" s="72" customFormat="1" ht="25.5">
      <c r="A39" s="118">
        <v>33</v>
      </c>
      <c r="B39" s="112" t="s">
        <v>210</v>
      </c>
      <c r="C39" s="111"/>
      <c r="E39" s="471"/>
    </row>
    <row r="40" spans="1:5" s="72" customFormat="1">
      <c r="A40" s="118">
        <v>34</v>
      </c>
      <c r="B40" s="116" t="s">
        <v>220</v>
      </c>
      <c r="C40" s="111"/>
      <c r="E40" s="471"/>
    </row>
    <row r="41" spans="1:5" s="72" customFormat="1">
      <c r="A41" s="118">
        <v>35</v>
      </c>
      <c r="B41" s="117" t="s">
        <v>219</v>
      </c>
      <c r="C41" s="109">
        <v>0</v>
      </c>
      <c r="E41" s="471"/>
    </row>
    <row r="42" spans="1:5" s="72" customFormat="1">
      <c r="A42" s="118"/>
      <c r="B42" s="119"/>
      <c r="C42" s="111"/>
      <c r="E42" s="471"/>
    </row>
    <row r="43" spans="1:5" s="72" customFormat="1">
      <c r="A43" s="118">
        <v>36</v>
      </c>
      <c r="B43" s="122" t="s">
        <v>218</v>
      </c>
      <c r="C43" s="109">
        <v>11336648.66712046</v>
      </c>
      <c r="E43" s="471"/>
    </row>
    <row r="44" spans="1:5" s="72" customFormat="1">
      <c r="A44" s="118">
        <v>37</v>
      </c>
      <c r="B44" s="107" t="s">
        <v>217</v>
      </c>
      <c r="C44" s="111">
        <v>0</v>
      </c>
      <c r="E44" s="471"/>
    </row>
    <row r="45" spans="1:5" s="72" customFormat="1">
      <c r="A45" s="118">
        <v>38</v>
      </c>
      <c r="B45" s="107" t="s">
        <v>216</v>
      </c>
      <c r="C45" s="111">
        <v>0</v>
      </c>
      <c r="E45" s="471"/>
    </row>
    <row r="46" spans="1:5" s="72" customFormat="1">
      <c r="A46" s="118">
        <v>39</v>
      </c>
      <c r="B46" s="107" t="s">
        <v>215</v>
      </c>
      <c r="C46" s="111">
        <v>11336648.66712046</v>
      </c>
      <c r="E46" s="471"/>
    </row>
    <row r="47" spans="1:5" s="72" customFormat="1">
      <c r="A47" s="118">
        <v>40</v>
      </c>
      <c r="B47" s="122" t="s">
        <v>214</v>
      </c>
      <c r="C47" s="109">
        <v>0</v>
      </c>
      <c r="E47" s="471"/>
    </row>
    <row r="48" spans="1:5" s="72" customFormat="1">
      <c r="A48" s="118">
        <v>41</v>
      </c>
      <c r="B48" s="112" t="s">
        <v>213</v>
      </c>
      <c r="C48" s="111"/>
      <c r="E48" s="471"/>
    </row>
    <row r="49" spans="1:5" s="72" customFormat="1">
      <c r="A49" s="118">
        <v>42</v>
      </c>
      <c r="B49" s="113" t="s">
        <v>212</v>
      </c>
      <c r="C49" s="111"/>
      <c r="E49" s="471"/>
    </row>
    <row r="50" spans="1:5" s="72" customFormat="1">
      <c r="A50" s="118">
        <v>43</v>
      </c>
      <c r="B50" s="112" t="s">
        <v>211</v>
      </c>
      <c r="C50" s="111"/>
      <c r="E50" s="471"/>
    </row>
    <row r="51" spans="1:5" s="72" customFormat="1" ht="25.5">
      <c r="A51" s="118">
        <v>44</v>
      </c>
      <c r="B51" s="112" t="s">
        <v>210</v>
      </c>
      <c r="C51" s="111"/>
      <c r="E51" s="471"/>
    </row>
    <row r="52" spans="1:5" s="72" customFormat="1" ht="13.5" thickBot="1">
      <c r="A52" s="123">
        <v>45</v>
      </c>
      <c r="B52" s="124" t="s">
        <v>209</v>
      </c>
      <c r="C52" s="125">
        <v>11336648.66712046</v>
      </c>
      <c r="E52" s="471"/>
    </row>
    <row r="55" spans="1:5">
      <c r="B55" s="4" t="s">
        <v>9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21" activePane="bottomRight" state="frozen"/>
      <selection activeCell="B47" sqref="B47"/>
      <selection pane="topRight" activeCell="B47" sqref="B47"/>
      <selection pane="bottomLeft" activeCell="B47" sqref="B47"/>
      <selection pane="bottomRight" activeCell="I16" sqref="I1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32</v>
      </c>
      <c r="B1" s="4" t="str">
        <f>'1. key ratios '!B1</f>
        <v>Basisbank</v>
      </c>
      <c r="E1" s="4"/>
      <c r="F1" s="4"/>
    </row>
    <row r="2" spans="1:6" s="86" customFormat="1" ht="15.75" customHeight="1">
      <c r="A2" s="2" t="s">
        <v>33</v>
      </c>
      <c r="B2" s="416">
        <f>'1. key ratios '!B2</f>
        <v>43281</v>
      </c>
    </row>
    <row r="3" spans="1:6" s="86" customFormat="1" ht="15.75" customHeight="1">
      <c r="A3" s="126"/>
    </row>
    <row r="4" spans="1:6" s="86" customFormat="1" ht="15.75" customHeight="1" thickBot="1">
      <c r="A4" s="86" t="s">
        <v>88</v>
      </c>
      <c r="B4" s="253" t="s">
        <v>292</v>
      </c>
      <c r="D4" s="45" t="s">
        <v>75</v>
      </c>
    </row>
    <row r="5" spans="1:6" ht="25.5">
      <c r="A5" s="127" t="s">
        <v>8</v>
      </c>
      <c r="B5" s="284" t="s">
        <v>346</v>
      </c>
      <c r="C5" s="128" t="s">
        <v>94</v>
      </c>
      <c r="D5" s="129" t="s">
        <v>95</v>
      </c>
    </row>
    <row r="6" spans="1:6">
      <c r="A6" s="92">
        <v>1</v>
      </c>
      <c r="B6" s="130" t="s">
        <v>37</v>
      </c>
      <c r="C6" s="131">
        <v>30273603.681400001</v>
      </c>
      <c r="D6" s="132"/>
      <c r="E6" s="133"/>
    </row>
    <row r="7" spans="1:6">
      <c r="A7" s="92">
        <v>2</v>
      </c>
      <c r="B7" s="134" t="s">
        <v>38</v>
      </c>
      <c r="C7" s="135">
        <v>161294807.33829999</v>
      </c>
      <c r="D7" s="136"/>
      <c r="E7" s="133"/>
    </row>
    <row r="8" spans="1:6">
      <c r="A8" s="92">
        <v>3</v>
      </c>
      <c r="B8" s="134" t="s">
        <v>39</v>
      </c>
      <c r="C8" s="135">
        <v>40532298.786900006</v>
      </c>
      <c r="D8" s="136"/>
      <c r="E8" s="133"/>
    </row>
    <row r="9" spans="1:6">
      <c r="A9" s="92">
        <v>4</v>
      </c>
      <c r="B9" s="134" t="s">
        <v>40</v>
      </c>
      <c r="C9" s="135">
        <v>0</v>
      </c>
      <c r="D9" s="136"/>
      <c r="E9" s="133"/>
    </row>
    <row r="10" spans="1:6">
      <c r="A10" s="92">
        <v>5</v>
      </c>
      <c r="B10" s="134" t="s">
        <v>41</v>
      </c>
      <c r="C10" s="135">
        <v>150702964.31999999</v>
      </c>
      <c r="D10" s="136"/>
      <c r="E10" s="133"/>
    </row>
    <row r="11" spans="1:6">
      <c r="A11" s="92">
        <v>6.1</v>
      </c>
      <c r="B11" s="254" t="s">
        <v>42</v>
      </c>
      <c r="C11" s="137">
        <v>785847739.75849998</v>
      </c>
      <c r="D11" s="138"/>
      <c r="E11" s="139"/>
    </row>
    <row r="12" spans="1:6">
      <c r="A12" s="92">
        <v>6.2</v>
      </c>
      <c r="B12" s="255" t="s">
        <v>43</v>
      </c>
      <c r="C12" s="137">
        <v>-34711927.904597148</v>
      </c>
      <c r="D12" s="138"/>
      <c r="E12" s="139"/>
    </row>
    <row r="13" spans="1:6">
      <c r="A13" s="92"/>
      <c r="B13" s="472" t="s">
        <v>66</v>
      </c>
      <c r="C13" s="137">
        <v>11717133.95667306</v>
      </c>
      <c r="D13" s="138"/>
      <c r="E13" s="139"/>
    </row>
    <row r="14" spans="1:6">
      <c r="A14" s="92"/>
      <c r="B14" s="472" t="s">
        <v>66</v>
      </c>
      <c r="C14" s="137">
        <v>11336648.66712046</v>
      </c>
      <c r="D14" s="142" t="s">
        <v>429</v>
      </c>
      <c r="E14" s="139"/>
    </row>
    <row r="15" spans="1:6">
      <c r="A15" s="92">
        <v>6</v>
      </c>
      <c r="B15" s="134" t="s">
        <v>44</v>
      </c>
      <c r="C15" s="140">
        <f>C11+C12</f>
        <v>751135811.85390282</v>
      </c>
      <c r="D15" s="138"/>
      <c r="E15" s="133"/>
    </row>
    <row r="16" spans="1:6">
      <c r="A16" s="92">
        <v>7</v>
      </c>
      <c r="B16" s="134" t="s">
        <v>45</v>
      </c>
      <c r="C16" s="135">
        <v>7785058.684799999</v>
      </c>
      <c r="D16" s="136"/>
      <c r="E16" s="133"/>
    </row>
    <row r="17" spans="1:5">
      <c r="A17" s="92">
        <v>8</v>
      </c>
      <c r="B17" s="282" t="s">
        <v>205</v>
      </c>
      <c r="C17" s="135">
        <v>9506263.0720000006</v>
      </c>
      <c r="D17" s="136"/>
      <c r="E17" s="133"/>
    </row>
    <row r="18" spans="1:5">
      <c r="A18" s="92">
        <v>9</v>
      </c>
      <c r="B18" s="134" t="s">
        <v>46</v>
      </c>
      <c r="C18" s="135">
        <v>4362704.66</v>
      </c>
      <c r="D18" s="136"/>
      <c r="E18" s="133"/>
    </row>
    <row r="19" spans="1:5">
      <c r="A19" s="92">
        <v>10</v>
      </c>
      <c r="B19" s="134" t="s">
        <v>47</v>
      </c>
      <c r="C19" s="135">
        <v>23862282.34</v>
      </c>
      <c r="D19" s="136"/>
      <c r="E19" s="133"/>
    </row>
    <row r="20" spans="1:5">
      <c r="A20" s="92">
        <v>10.1</v>
      </c>
      <c r="B20" s="141" t="s">
        <v>91</v>
      </c>
      <c r="C20" s="135">
        <v>864732.45</v>
      </c>
      <c r="D20" s="142" t="s">
        <v>93</v>
      </c>
      <c r="E20" s="133"/>
    </row>
    <row r="21" spans="1:5">
      <c r="A21" s="92">
        <v>11</v>
      </c>
      <c r="B21" s="134" t="s">
        <v>48</v>
      </c>
      <c r="C21" s="135">
        <v>8391647.0490160007</v>
      </c>
      <c r="D21" s="145"/>
      <c r="E21" s="133"/>
    </row>
    <row r="22" spans="1:5">
      <c r="A22" s="92">
        <v>11.1</v>
      </c>
      <c r="B22" s="141" t="s">
        <v>430</v>
      </c>
      <c r="C22" s="135">
        <v>4386.8759840000002</v>
      </c>
      <c r="D22" s="142" t="s">
        <v>429</v>
      </c>
      <c r="E22" s="133"/>
    </row>
    <row r="23" spans="1:5" ht="15">
      <c r="A23" s="92">
        <v>12</v>
      </c>
      <c r="B23" s="146" t="s">
        <v>49</v>
      </c>
      <c r="C23" s="147">
        <f>SUM(C6:C10,C15:C18,C19,C21)</f>
        <v>1187847441.7863188</v>
      </c>
      <c r="D23" s="148"/>
      <c r="E23" s="149"/>
    </row>
    <row r="24" spans="1:5">
      <c r="A24" s="92">
        <v>13</v>
      </c>
      <c r="B24" s="134" t="s">
        <v>51</v>
      </c>
      <c r="C24" s="150">
        <v>58097744.460000001</v>
      </c>
      <c r="D24" s="151"/>
      <c r="E24" s="133"/>
    </row>
    <row r="25" spans="1:5">
      <c r="A25" s="92">
        <v>14</v>
      </c>
      <c r="B25" s="134" t="s">
        <v>52</v>
      </c>
      <c r="C25" s="135">
        <v>133263994.15649998</v>
      </c>
      <c r="D25" s="136"/>
      <c r="E25" s="133"/>
    </row>
    <row r="26" spans="1:5">
      <c r="A26" s="92">
        <v>15</v>
      </c>
      <c r="B26" s="134" t="s">
        <v>53</v>
      </c>
      <c r="C26" s="135">
        <v>115453930.94229999</v>
      </c>
      <c r="D26" s="136"/>
      <c r="E26" s="133"/>
    </row>
    <row r="27" spans="1:5">
      <c r="A27" s="92">
        <v>16</v>
      </c>
      <c r="B27" s="134" t="s">
        <v>54</v>
      </c>
      <c r="C27" s="135">
        <v>374397810.84239995</v>
      </c>
      <c r="D27" s="136"/>
      <c r="E27" s="133"/>
    </row>
    <row r="28" spans="1:5">
      <c r="A28" s="92">
        <v>17</v>
      </c>
      <c r="B28" s="134" t="s">
        <v>55</v>
      </c>
      <c r="C28" s="135">
        <v>0</v>
      </c>
      <c r="D28" s="136"/>
      <c r="E28" s="133"/>
    </row>
    <row r="29" spans="1:5">
      <c r="A29" s="92">
        <v>18</v>
      </c>
      <c r="B29" s="134" t="s">
        <v>56</v>
      </c>
      <c r="C29" s="135">
        <v>288594015.4928</v>
      </c>
      <c r="D29" s="136"/>
      <c r="E29" s="133"/>
    </row>
    <row r="30" spans="1:5">
      <c r="A30" s="92">
        <v>19</v>
      </c>
      <c r="B30" s="134" t="s">
        <v>57</v>
      </c>
      <c r="C30" s="135">
        <v>9565008.3358999994</v>
      </c>
      <c r="D30" s="136"/>
      <c r="E30" s="133"/>
    </row>
    <row r="31" spans="1:5">
      <c r="A31" s="92">
        <v>20</v>
      </c>
      <c r="B31" s="134" t="s">
        <v>58</v>
      </c>
      <c r="C31" s="135">
        <v>10479784.762696858</v>
      </c>
      <c r="D31" s="136"/>
      <c r="E31" s="133"/>
    </row>
    <row r="32" spans="1:5">
      <c r="A32" s="92">
        <v>21</v>
      </c>
      <c r="B32" s="143" t="s">
        <v>59</v>
      </c>
      <c r="C32" s="144"/>
      <c r="D32" s="145"/>
      <c r="E32" s="133"/>
    </row>
    <row r="33" spans="1:5">
      <c r="A33" s="92">
        <v>21.1</v>
      </c>
      <c r="B33" s="152" t="s">
        <v>92</v>
      </c>
      <c r="C33" s="153"/>
      <c r="D33" s="154"/>
      <c r="E33" s="133"/>
    </row>
    <row r="34" spans="1:5" ht="15">
      <c r="A34" s="92">
        <v>22</v>
      </c>
      <c r="B34" s="146" t="s">
        <v>60</v>
      </c>
      <c r="C34" s="147">
        <f>SUM(C24:C32)</f>
        <v>989852288.99259675</v>
      </c>
      <c r="D34" s="148"/>
      <c r="E34" s="149"/>
    </row>
    <row r="35" spans="1:5">
      <c r="A35" s="92">
        <v>23</v>
      </c>
      <c r="B35" s="143" t="s">
        <v>62</v>
      </c>
      <c r="C35" s="135">
        <v>16096897</v>
      </c>
      <c r="D35" s="142" t="s">
        <v>431</v>
      </c>
      <c r="E35" s="133"/>
    </row>
    <row r="36" spans="1:5">
      <c r="A36" s="92">
        <v>24</v>
      </c>
      <c r="B36" s="143" t="s">
        <v>63</v>
      </c>
      <c r="C36" s="135">
        <v>0</v>
      </c>
      <c r="D36" s="419"/>
      <c r="E36" s="133"/>
    </row>
    <row r="37" spans="1:5">
      <c r="A37" s="92">
        <v>25</v>
      </c>
      <c r="B37" s="143" t="s">
        <v>64</v>
      </c>
      <c r="C37" s="135">
        <v>0</v>
      </c>
      <c r="D37" s="419"/>
      <c r="E37" s="133"/>
    </row>
    <row r="38" spans="1:5">
      <c r="A38" s="92">
        <v>26</v>
      </c>
      <c r="B38" s="143" t="s">
        <v>65</v>
      </c>
      <c r="C38" s="135">
        <v>75284047.799999997</v>
      </c>
      <c r="D38" s="142" t="s">
        <v>432</v>
      </c>
      <c r="E38" s="133"/>
    </row>
    <row r="39" spans="1:5">
      <c r="A39" s="92">
        <v>27</v>
      </c>
      <c r="B39" s="143" t="s">
        <v>66</v>
      </c>
      <c r="C39" s="135">
        <v>82128715.530000001</v>
      </c>
      <c r="D39" s="142" t="s">
        <v>433</v>
      </c>
      <c r="E39" s="133"/>
    </row>
    <row r="40" spans="1:5">
      <c r="A40" s="92">
        <v>28</v>
      </c>
      <c r="B40" s="143" t="s">
        <v>67</v>
      </c>
      <c r="C40" s="135">
        <v>15883837.269899998</v>
      </c>
      <c r="D40" s="142" t="s">
        <v>434</v>
      </c>
      <c r="E40" s="133"/>
    </row>
    <row r="41" spans="1:5">
      <c r="A41" s="92">
        <v>29</v>
      </c>
      <c r="B41" s="143" t="s">
        <v>68</v>
      </c>
      <c r="C41" s="135">
        <v>8601655.1899999995</v>
      </c>
      <c r="D41" s="142" t="s">
        <v>435</v>
      </c>
      <c r="E41" s="133"/>
    </row>
    <row r="42" spans="1:5" ht="15.75" thickBot="1">
      <c r="A42" s="155">
        <v>30</v>
      </c>
      <c r="B42" s="156" t="s">
        <v>273</v>
      </c>
      <c r="C42" s="157">
        <f>SUM(C35:C41)</f>
        <v>197995152.78989998</v>
      </c>
      <c r="D42" s="158"/>
      <c r="E42" s="14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28" sqref="D28"/>
    </sheetView>
  </sheetViews>
  <sheetFormatPr defaultColWidth="9.140625" defaultRowHeight="12.75"/>
  <cols>
    <col min="1" max="1" width="10.5703125" style="4" bestFit="1" customWidth="1"/>
    <col min="2" max="2" width="66" style="4" customWidth="1"/>
    <col min="3" max="11" width="12.7109375" style="4" customWidth="1"/>
    <col min="12" max="18" width="12.7109375" style="43" customWidth="1"/>
    <col min="19" max="19" width="15.7109375" style="43" customWidth="1"/>
    <col min="20" max="16384" width="9.140625" style="43"/>
  </cols>
  <sheetData>
    <row r="1" spans="1:19">
      <c r="A1" s="2" t="s">
        <v>32</v>
      </c>
      <c r="B1" s="4" t="str">
        <f>'1. key ratios '!B1</f>
        <v>Basisbank</v>
      </c>
    </row>
    <row r="2" spans="1:19">
      <c r="A2" s="2" t="s">
        <v>33</v>
      </c>
      <c r="B2" s="416">
        <f>'1. key ratios '!B2</f>
        <v>43281</v>
      </c>
    </row>
    <row r="4" spans="1:19" ht="39" thickBot="1">
      <c r="A4" s="4" t="s">
        <v>255</v>
      </c>
      <c r="B4" s="306" t="s">
        <v>381</v>
      </c>
    </row>
    <row r="5" spans="1:19" s="292" customFormat="1">
      <c r="A5" s="287"/>
      <c r="B5" s="288"/>
      <c r="C5" s="289" t="s">
        <v>0</v>
      </c>
      <c r="D5" s="289" t="s">
        <v>1</v>
      </c>
      <c r="E5" s="289" t="s">
        <v>2</v>
      </c>
      <c r="F5" s="289" t="s">
        <v>3</v>
      </c>
      <c r="G5" s="289" t="s">
        <v>4</v>
      </c>
      <c r="H5" s="289" t="s">
        <v>7</v>
      </c>
      <c r="I5" s="289" t="s">
        <v>10</v>
      </c>
      <c r="J5" s="289" t="s">
        <v>11</v>
      </c>
      <c r="K5" s="289" t="s">
        <v>12</v>
      </c>
      <c r="L5" s="289" t="s">
        <v>13</v>
      </c>
      <c r="M5" s="289" t="s">
        <v>14</v>
      </c>
      <c r="N5" s="289" t="s">
        <v>15</v>
      </c>
      <c r="O5" s="289" t="s">
        <v>364</v>
      </c>
      <c r="P5" s="289" t="s">
        <v>365</v>
      </c>
      <c r="Q5" s="289" t="s">
        <v>366</v>
      </c>
      <c r="R5" s="290" t="s">
        <v>367</v>
      </c>
      <c r="S5" s="291" t="s">
        <v>368</v>
      </c>
    </row>
    <row r="6" spans="1:19" s="292" customFormat="1" ht="99" customHeight="1">
      <c r="A6" s="293"/>
      <c r="B6" s="446" t="s">
        <v>369</v>
      </c>
      <c r="C6" s="442">
        <v>0</v>
      </c>
      <c r="D6" s="443"/>
      <c r="E6" s="442">
        <v>0.2</v>
      </c>
      <c r="F6" s="443"/>
      <c r="G6" s="442">
        <v>0.35</v>
      </c>
      <c r="H6" s="443"/>
      <c r="I6" s="442">
        <v>0.5</v>
      </c>
      <c r="J6" s="443"/>
      <c r="K6" s="442">
        <v>0.75</v>
      </c>
      <c r="L6" s="443"/>
      <c r="M6" s="442">
        <v>1</v>
      </c>
      <c r="N6" s="443"/>
      <c r="O6" s="442">
        <v>1.5</v>
      </c>
      <c r="P6" s="443"/>
      <c r="Q6" s="442">
        <v>2.5</v>
      </c>
      <c r="R6" s="443"/>
      <c r="S6" s="444" t="s">
        <v>254</v>
      </c>
    </row>
    <row r="7" spans="1:19" s="292" customFormat="1" ht="30.75" customHeight="1">
      <c r="A7" s="293"/>
      <c r="B7" s="447"/>
      <c r="C7" s="283" t="s">
        <v>257</v>
      </c>
      <c r="D7" s="283" t="s">
        <v>256</v>
      </c>
      <c r="E7" s="283" t="s">
        <v>257</v>
      </c>
      <c r="F7" s="283" t="s">
        <v>256</v>
      </c>
      <c r="G7" s="283" t="s">
        <v>257</v>
      </c>
      <c r="H7" s="283" t="s">
        <v>256</v>
      </c>
      <c r="I7" s="283" t="s">
        <v>257</v>
      </c>
      <c r="J7" s="283" t="s">
        <v>256</v>
      </c>
      <c r="K7" s="283" t="s">
        <v>257</v>
      </c>
      <c r="L7" s="283" t="s">
        <v>256</v>
      </c>
      <c r="M7" s="283" t="s">
        <v>257</v>
      </c>
      <c r="N7" s="283" t="s">
        <v>256</v>
      </c>
      <c r="O7" s="283" t="s">
        <v>257</v>
      </c>
      <c r="P7" s="283" t="s">
        <v>256</v>
      </c>
      <c r="Q7" s="283" t="s">
        <v>257</v>
      </c>
      <c r="R7" s="283" t="s">
        <v>256</v>
      </c>
      <c r="S7" s="445"/>
    </row>
    <row r="8" spans="1:19" s="161" customFormat="1">
      <c r="A8" s="159">
        <v>1</v>
      </c>
      <c r="B8" s="1" t="s">
        <v>97</v>
      </c>
      <c r="C8" s="160">
        <v>159922505.0388</v>
      </c>
      <c r="D8" s="160"/>
      <c r="E8" s="160">
        <v>0</v>
      </c>
      <c r="F8" s="160"/>
      <c r="G8" s="160">
        <v>0</v>
      </c>
      <c r="H8" s="160"/>
      <c r="I8" s="160">
        <v>0</v>
      </c>
      <c r="J8" s="160"/>
      <c r="K8" s="160">
        <v>0</v>
      </c>
      <c r="L8" s="160"/>
      <c r="M8" s="160">
        <v>154638511.273</v>
      </c>
      <c r="N8" s="160">
        <v>0</v>
      </c>
      <c r="O8" s="160">
        <v>0</v>
      </c>
      <c r="P8" s="160"/>
      <c r="Q8" s="160">
        <v>0</v>
      </c>
      <c r="R8" s="160"/>
      <c r="S8" s="307">
        <v>154638511.273</v>
      </c>
    </row>
    <row r="9" spans="1:19" s="161" customFormat="1">
      <c r="A9" s="159">
        <v>2</v>
      </c>
      <c r="B9" s="1" t="s">
        <v>98</v>
      </c>
      <c r="C9" s="160">
        <v>0</v>
      </c>
      <c r="D9" s="160"/>
      <c r="E9" s="160">
        <v>0</v>
      </c>
      <c r="F9" s="160"/>
      <c r="G9" s="160">
        <v>0</v>
      </c>
      <c r="H9" s="160"/>
      <c r="I9" s="160">
        <v>0</v>
      </c>
      <c r="J9" s="160"/>
      <c r="K9" s="160">
        <v>0</v>
      </c>
      <c r="L9" s="160"/>
      <c r="M9" s="160">
        <v>0</v>
      </c>
      <c r="N9" s="160">
        <v>0</v>
      </c>
      <c r="O9" s="160">
        <v>0</v>
      </c>
      <c r="P9" s="160"/>
      <c r="Q9" s="160">
        <v>0</v>
      </c>
      <c r="R9" s="160"/>
      <c r="S9" s="307">
        <v>0</v>
      </c>
    </row>
    <row r="10" spans="1:19" s="161" customFormat="1">
      <c r="A10" s="159">
        <v>3</v>
      </c>
      <c r="B10" s="1" t="s">
        <v>275</v>
      </c>
      <c r="C10" s="160">
        <v>0</v>
      </c>
      <c r="D10" s="160"/>
      <c r="E10" s="160">
        <v>0</v>
      </c>
      <c r="F10" s="160"/>
      <c r="G10" s="160">
        <v>0</v>
      </c>
      <c r="H10" s="160"/>
      <c r="I10" s="160">
        <v>0</v>
      </c>
      <c r="J10" s="160"/>
      <c r="K10" s="160">
        <v>0</v>
      </c>
      <c r="L10" s="160"/>
      <c r="M10" s="160">
        <v>0</v>
      </c>
      <c r="N10" s="160">
        <v>0</v>
      </c>
      <c r="O10" s="160">
        <v>0</v>
      </c>
      <c r="P10" s="160"/>
      <c r="Q10" s="160">
        <v>0</v>
      </c>
      <c r="R10" s="160"/>
      <c r="S10" s="307">
        <v>0</v>
      </c>
    </row>
    <row r="11" spans="1:19" s="161" customFormat="1">
      <c r="A11" s="159">
        <v>4</v>
      </c>
      <c r="B11" s="1" t="s">
        <v>99</v>
      </c>
      <c r="C11" s="160">
        <v>0</v>
      </c>
      <c r="D11" s="160"/>
      <c r="E11" s="160">
        <v>0</v>
      </c>
      <c r="F11" s="160"/>
      <c r="G11" s="160">
        <v>0</v>
      </c>
      <c r="H11" s="160"/>
      <c r="I11" s="160">
        <v>0</v>
      </c>
      <c r="J11" s="160"/>
      <c r="K11" s="160">
        <v>0</v>
      </c>
      <c r="L11" s="160"/>
      <c r="M11" s="160">
        <v>0</v>
      </c>
      <c r="N11" s="160">
        <v>0</v>
      </c>
      <c r="O11" s="160">
        <v>0</v>
      </c>
      <c r="P11" s="160"/>
      <c r="Q11" s="160">
        <v>0</v>
      </c>
      <c r="R11" s="160"/>
      <c r="S11" s="307">
        <v>0</v>
      </c>
    </row>
    <row r="12" spans="1:19" s="161" customFormat="1">
      <c r="A12" s="159">
        <v>5</v>
      </c>
      <c r="B12" s="1" t="s">
        <v>100</v>
      </c>
      <c r="C12" s="160">
        <v>0</v>
      </c>
      <c r="D12" s="160"/>
      <c r="E12" s="160">
        <v>0</v>
      </c>
      <c r="F12" s="160"/>
      <c r="G12" s="160">
        <v>0</v>
      </c>
      <c r="H12" s="160"/>
      <c r="I12" s="160">
        <v>0</v>
      </c>
      <c r="J12" s="160"/>
      <c r="K12" s="160">
        <v>0</v>
      </c>
      <c r="L12" s="160"/>
      <c r="M12" s="160">
        <v>0</v>
      </c>
      <c r="N12" s="160">
        <v>0</v>
      </c>
      <c r="O12" s="160">
        <v>0</v>
      </c>
      <c r="P12" s="160"/>
      <c r="Q12" s="160">
        <v>0</v>
      </c>
      <c r="R12" s="160"/>
      <c r="S12" s="307">
        <v>0</v>
      </c>
    </row>
    <row r="13" spans="1:19" s="161" customFormat="1">
      <c r="A13" s="159">
        <v>6</v>
      </c>
      <c r="B13" s="1" t="s">
        <v>101</v>
      </c>
      <c r="C13" s="160">
        <v>0</v>
      </c>
      <c r="D13" s="160"/>
      <c r="E13" s="160">
        <v>38038546.884199999</v>
      </c>
      <c r="F13" s="160"/>
      <c r="G13" s="160">
        <v>0</v>
      </c>
      <c r="H13" s="160"/>
      <c r="I13" s="160">
        <v>2284082.3369</v>
      </c>
      <c r="J13" s="160"/>
      <c r="K13" s="160">
        <v>0</v>
      </c>
      <c r="L13" s="160"/>
      <c r="M13" s="160">
        <v>209333.16260000001</v>
      </c>
      <c r="N13" s="160">
        <v>0</v>
      </c>
      <c r="O13" s="160">
        <v>0</v>
      </c>
      <c r="P13" s="160"/>
      <c r="Q13" s="160">
        <v>0</v>
      </c>
      <c r="R13" s="160"/>
      <c r="S13" s="307">
        <v>8959083.7078900002</v>
      </c>
    </row>
    <row r="14" spans="1:19" s="161" customFormat="1">
      <c r="A14" s="159">
        <v>7</v>
      </c>
      <c r="B14" s="1" t="s">
        <v>102</v>
      </c>
      <c r="C14" s="160">
        <v>0</v>
      </c>
      <c r="D14" s="160"/>
      <c r="E14" s="160">
        <v>0</v>
      </c>
      <c r="F14" s="160"/>
      <c r="G14" s="160">
        <v>0</v>
      </c>
      <c r="H14" s="160"/>
      <c r="I14" s="160">
        <v>0</v>
      </c>
      <c r="J14" s="160"/>
      <c r="K14" s="160">
        <v>0</v>
      </c>
      <c r="L14" s="160"/>
      <c r="M14" s="160">
        <v>393115568.10816336</v>
      </c>
      <c r="N14" s="160">
        <v>59501418.758310005</v>
      </c>
      <c r="O14" s="160">
        <v>0</v>
      </c>
      <c r="P14" s="160"/>
      <c r="Q14" s="160">
        <v>0</v>
      </c>
      <c r="R14" s="160"/>
      <c r="S14" s="307">
        <v>452616986.86647338</v>
      </c>
    </row>
    <row r="15" spans="1:19" s="161" customFormat="1">
      <c r="A15" s="159">
        <v>8</v>
      </c>
      <c r="B15" s="1" t="s">
        <v>103</v>
      </c>
      <c r="C15" s="160">
        <v>0</v>
      </c>
      <c r="D15" s="160"/>
      <c r="E15" s="160">
        <v>0</v>
      </c>
      <c r="F15" s="160"/>
      <c r="G15" s="160">
        <v>0</v>
      </c>
      <c r="H15" s="160"/>
      <c r="I15" s="160">
        <v>0</v>
      </c>
      <c r="J15" s="160"/>
      <c r="K15" s="160">
        <v>137746518.26194429</v>
      </c>
      <c r="L15" s="160"/>
      <c r="M15" s="160">
        <v>0</v>
      </c>
      <c r="N15" s="160">
        <v>2332137.0692000063</v>
      </c>
      <c r="O15" s="160">
        <v>0</v>
      </c>
      <c r="P15" s="160"/>
      <c r="Q15" s="160">
        <v>0</v>
      </c>
      <c r="R15" s="160"/>
      <c r="S15" s="307">
        <v>105642025.76565823</v>
      </c>
    </row>
    <row r="16" spans="1:19" s="161" customFormat="1">
      <c r="A16" s="159">
        <v>9</v>
      </c>
      <c r="B16" s="1" t="s">
        <v>104</v>
      </c>
      <c r="C16" s="160">
        <v>0</v>
      </c>
      <c r="D16" s="160"/>
      <c r="E16" s="160">
        <v>0</v>
      </c>
      <c r="F16" s="160"/>
      <c r="G16" s="160">
        <v>21887347.200873338</v>
      </c>
      <c r="H16" s="160"/>
      <c r="I16" s="160">
        <v>330885.76558313897</v>
      </c>
      <c r="J16" s="160"/>
      <c r="K16" s="160">
        <v>0</v>
      </c>
      <c r="L16" s="160"/>
      <c r="M16" s="160">
        <v>110756.6422</v>
      </c>
      <c r="N16" s="160">
        <v>0</v>
      </c>
      <c r="O16" s="160">
        <v>0</v>
      </c>
      <c r="P16" s="160"/>
      <c r="Q16" s="160">
        <v>0</v>
      </c>
      <c r="R16" s="160"/>
      <c r="S16" s="307">
        <v>7936771.0452972371</v>
      </c>
    </row>
    <row r="17" spans="1:19" s="161" customFormat="1">
      <c r="A17" s="159">
        <v>10</v>
      </c>
      <c r="B17" s="1" t="s">
        <v>105</v>
      </c>
      <c r="C17" s="160">
        <v>0</v>
      </c>
      <c r="D17" s="160"/>
      <c r="E17" s="160">
        <v>0</v>
      </c>
      <c r="F17" s="160"/>
      <c r="G17" s="160">
        <v>0</v>
      </c>
      <c r="H17" s="160"/>
      <c r="I17" s="160">
        <v>0</v>
      </c>
      <c r="J17" s="160"/>
      <c r="K17" s="160">
        <v>0</v>
      </c>
      <c r="L17" s="160"/>
      <c r="M17" s="160">
        <v>13943826.591555201</v>
      </c>
      <c r="N17" s="160">
        <v>0</v>
      </c>
      <c r="O17" s="160">
        <v>6166742.7939857403</v>
      </c>
      <c r="P17" s="160"/>
      <c r="Q17" s="160">
        <v>0</v>
      </c>
      <c r="R17" s="160"/>
      <c r="S17" s="307">
        <v>23193940.78253381</v>
      </c>
    </row>
    <row r="18" spans="1:19" s="161" customFormat="1">
      <c r="A18" s="159">
        <v>11</v>
      </c>
      <c r="B18" s="1" t="s">
        <v>106</v>
      </c>
      <c r="C18" s="160">
        <v>0</v>
      </c>
      <c r="D18" s="160"/>
      <c r="E18" s="160">
        <v>0</v>
      </c>
      <c r="F18" s="160"/>
      <c r="G18" s="160">
        <v>0</v>
      </c>
      <c r="H18" s="160"/>
      <c r="I18" s="160">
        <v>0</v>
      </c>
      <c r="J18" s="160"/>
      <c r="K18" s="160">
        <v>0</v>
      </c>
      <c r="L18" s="160"/>
      <c r="M18" s="160">
        <v>18199818.708615899</v>
      </c>
      <c r="N18" s="160">
        <v>0</v>
      </c>
      <c r="O18" s="160">
        <v>7842694.8523719404</v>
      </c>
      <c r="P18" s="160"/>
      <c r="Q18" s="160">
        <v>0</v>
      </c>
      <c r="R18" s="160"/>
      <c r="S18" s="307">
        <v>29963860.987173811</v>
      </c>
    </row>
    <row r="19" spans="1:19" s="161" customFormat="1">
      <c r="A19" s="159">
        <v>12</v>
      </c>
      <c r="B19" s="1" t="s">
        <v>107</v>
      </c>
      <c r="C19" s="160">
        <v>0</v>
      </c>
      <c r="D19" s="160"/>
      <c r="E19" s="160">
        <v>0</v>
      </c>
      <c r="F19" s="160"/>
      <c r="G19" s="160">
        <v>0</v>
      </c>
      <c r="H19" s="160"/>
      <c r="I19" s="160">
        <v>0</v>
      </c>
      <c r="J19" s="160"/>
      <c r="K19" s="160">
        <v>0</v>
      </c>
      <c r="L19" s="160"/>
      <c r="M19" s="160">
        <v>350631.54560000001</v>
      </c>
      <c r="N19" s="160">
        <v>18572601.4439</v>
      </c>
      <c r="O19" s="160">
        <v>0</v>
      </c>
      <c r="P19" s="160"/>
      <c r="Q19" s="160">
        <v>0</v>
      </c>
      <c r="R19" s="160"/>
      <c r="S19" s="307">
        <v>18923232.989500001</v>
      </c>
    </row>
    <row r="20" spans="1:19" s="161" customFormat="1">
      <c r="A20" s="159">
        <v>13</v>
      </c>
      <c r="B20" s="1" t="s">
        <v>253</v>
      </c>
      <c r="C20" s="160">
        <v>0</v>
      </c>
      <c r="D20" s="160"/>
      <c r="E20" s="160">
        <v>0</v>
      </c>
      <c r="F20" s="160"/>
      <c r="G20" s="160">
        <v>0</v>
      </c>
      <c r="H20" s="160"/>
      <c r="I20" s="160">
        <v>0</v>
      </c>
      <c r="J20" s="160"/>
      <c r="K20" s="160">
        <v>0</v>
      </c>
      <c r="L20" s="160"/>
      <c r="M20" s="160">
        <v>0</v>
      </c>
      <c r="N20" s="160">
        <v>0</v>
      </c>
      <c r="O20" s="160">
        <v>0</v>
      </c>
      <c r="P20" s="160"/>
      <c r="Q20" s="160">
        <v>0</v>
      </c>
      <c r="R20" s="160"/>
      <c r="S20" s="307">
        <v>0</v>
      </c>
    </row>
    <row r="21" spans="1:19" s="161" customFormat="1">
      <c r="A21" s="159">
        <v>14</v>
      </c>
      <c r="B21" s="1" t="s">
        <v>109</v>
      </c>
      <c r="C21" s="160">
        <v>30273604.121399999</v>
      </c>
      <c r="D21" s="160"/>
      <c r="E21" s="160">
        <v>0</v>
      </c>
      <c r="F21" s="160"/>
      <c r="G21" s="160">
        <v>0</v>
      </c>
      <c r="H21" s="160"/>
      <c r="I21" s="160">
        <v>0</v>
      </c>
      <c r="J21" s="160"/>
      <c r="K21" s="160">
        <v>0</v>
      </c>
      <c r="L21" s="160"/>
      <c r="M21" s="160">
        <v>210842853.53014702</v>
      </c>
      <c r="N21" s="160">
        <v>6352291.7374500064</v>
      </c>
      <c r="O21" s="160">
        <v>0</v>
      </c>
      <c r="P21" s="160"/>
      <c r="Q21" s="160">
        <v>4300000</v>
      </c>
      <c r="R21" s="160"/>
      <c r="S21" s="307">
        <v>227945145.26759702</v>
      </c>
    </row>
    <row r="22" spans="1:19" ht="13.5" thickBot="1">
      <c r="A22" s="162"/>
      <c r="B22" s="163" t="s">
        <v>110</v>
      </c>
      <c r="C22" s="164">
        <v>190196109.1602</v>
      </c>
      <c r="D22" s="164">
        <v>0</v>
      </c>
      <c r="E22" s="164">
        <v>38038546.884199999</v>
      </c>
      <c r="F22" s="164">
        <v>0</v>
      </c>
      <c r="G22" s="164">
        <v>21887347.200873338</v>
      </c>
      <c r="H22" s="164">
        <v>0</v>
      </c>
      <c r="I22" s="164">
        <v>2614968.1024831389</v>
      </c>
      <c r="J22" s="164">
        <v>0</v>
      </c>
      <c r="K22" s="164">
        <v>137746518.26194429</v>
      </c>
      <c r="L22" s="164">
        <v>0</v>
      </c>
      <c r="M22" s="164">
        <v>791411299.56188154</v>
      </c>
      <c r="N22" s="164">
        <v>86758449.008860022</v>
      </c>
      <c r="O22" s="164">
        <v>14009437.646357682</v>
      </c>
      <c r="P22" s="164">
        <v>0</v>
      </c>
      <c r="Q22" s="164">
        <v>4300000</v>
      </c>
      <c r="R22" s="164">
        <v>0</v>
      </c>
      <c r="S22" s="308">
        <v>1029819558.6851234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T28" sqref="T28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3"/>
  </cols>
  <sheetData>
    <row r="1" spans="1:22">
      <c r="A1" s="2" t="s">
        <v>32</v>
      </c>
      <c r="B1" s="4" t="str">
        <f>'1. key ratios '!B1</f>
        <v>Basisbank</v>
      </c>
    </row>
    <row r="2" spans="1:22">
      <c r="A2" s="2" t="s">
        <v>33</v>
      </c>
      <c r="B2" s="416">
        <f>'1. key ratios '!B2</f>
        <v>43281</v>
      </c>
    </row>
    <row r="4" spans="1:22" ht="13.5" thickBot="1">
      <c r="A4" s="4" t="s">
        <v>372</v>
      </c>
      <c r="B4" s="165" t="s">
        <v>96</v>
      </c>
      <c r="V4" s="45" t="s">
        <v>75</v>
      </c>
    </row>
    <row r="5" spans="1:22" ht="12.75" customHeight="1">
      <c r="A5" s="166"/>
      <c r="B5" s="167"/>
      <c r="C5" s="448" t="s">
        <v>283</v>
      </c>
      <c r="D5" s="449"/>
      <c r="E5" s="449"/>
      <c r="F5" s="449"/>
      <c r="G5" s="449"/>
      <c r="H5" s="449"/>
      <c r="I5" s="449"/>
      <c r="J5" s="449"/>
      <c r="K5" s="449"/>
      <c r="L5" s="450"/>
      <c r="M5" s="451" t="s">
        <v>284</v>
      </c>
      <c r="N5" s="452"/>
      <c r="O5" s="452"/>
      <c r="P5" s="452"/>
      <c r="Q5" s="452"/>
      <c r="R5" s="452"/>
      <c r="S5" s="453"/>
      <c r="T5" s="456" t="s">
        <v>370</v>
      </c>
      <c r="U5" s="456" t="s">
        <v>371</v>
      </c>
      <c r="V5" s="454" t="s">
        <v>122</v>
      </c>
    </row>
    <row r="6" spans="1:22" s="97" customFormat="1" ht="102">
      <c r="A6" s="94"/>
      <c r="B6" s="168"/>
      <c r="C6" s="169" t="s">
        <v>111</v>
      </c>
      <c r="D6" s="258" t="s">
        <v>112</v>
      </c>
      <c r="E6" s="196" t="s">
        <v>286</v>
      </c>
      <c r="F6" s="196" t="s">
        <v>287</v>
      </c>
      <c r="G6" s="258" t="s">
        <v>290</v>
      </c>
      <c r="H6" s="258" t="s">
        <v>285</v>
      </c>
      <c r="I6" s="258" t="s">
        <v>113</v>
      </c>
      <c r="J6" s="258" t="s">
        <v>114</v>
      </c>
      <c r="K6" s="170" t="s">
        <v>115</v>
      </c>
      <c r="L6" s="171" t="s">
        <v>116</v>
      </c>
      <c r="M6" s="169" t="s">
        <v>288</v>
      </c>
      <c r="N6" s="170" t="s">
        <v>117</v>
      </c>
      <c r="O6" s="170" t="s">
        <v>118</v>
      </c>
      <c r="P6" s="170" t="s">
        <v>119</v>
      </c>
      <c r="Q6" s="170" t="s">
        <v>120</v>
      </c>
      <c r="R6" s="170" t="s">
        <v>121</v>
      </c>
      <c r="S6" s="285" t="s">
        <v>289</v>
      </c>
      <c r="T6" s="457"/>
      <c r="U6" s="457"/>
      <c r="V6" s="455"/>
    </row>
    <row r="7" spans="1:22" s="161" customFormat="1">
      <c r="A7" s="172">
        <v>1</v>
      </c>
      <c r="B7" s="1" t="s">
        <v>97</v>
      </c>
      <c r="C7" s="173"/>
      <c r="D7" s="160">
        <v>0</v>
      </c>
      <c r="E7" s="160"/>
      <c r="F7" s="160"/>
      <c r="G7" s="160"/>
      <c r="H7" s="160"/>
      <c r="I7" s="160"/>
      <c r="J7" s="160"/>
      <c r="K7" s="160"/>
      <c r="L7" s="174"/>
      <c r="M7" s="173"/>
      <c r="N7" s="160"/>
      <c r="O7" s="160"/>
      <c r="P7" s="160"/>
      <c r="Q7" s="160"/>
      <c r="R7" s="160"/>
      <c r="S7" s="174"/>
      <c r="T7" s="294">
        <v>0</v>
      </c>
      <c r="U7" s="294"/>
      <c r="V7" s="175">
        <v>0</v>
      </c>
    </row>
    <row r="8" spans="1:22" s="161" customFormat="1">
      <c r="A8" s="172">
        <v>2</v>
      </c>
      <c r="B8" s="1" t="s">
        <v>98</v>
      </c>
      <c r="C8" s="173"/>
      <c r="D8" s="160">
        <v>0</v>
      </c>
      <c r="E8" s="160"/>
      <c r="F8" s="160"/>
      <c r="G8" s="160"/>
      <c r="H8" s="160"/>
      <c r="I8" s="160"/>
      <c r="J8" s="160"/>
      <c r="K8" s="160"/>
      <c r="L8" s="174"/>
      <c r="M8" s="173"/>
      <c r="N8" s="160"/>
      <c r="O8" s="160"/>
      <c r="P8" s="160"/>
      <c r="Q8" s="160"/>
      <c r="R8" s="160"/>
      <c r="S8" s="174"/>
      <c r="T8" s="294">
        <v>0</v>
      </c>
      <c r="U8" s="294"/>
      <c r="V8" s="175">
        <v>0</v>
      </c>
    </row>
    <row r="9" spans="1:22" s="161" customFormat="1">
      <c r="A9" s="172">
        <v>3</v>
      </c>
      <c r="B9" s="1" t="s">
        <v>276</v>
      </c>
      <c r="C9" s="173"/>
      <c r="D9" s="160">
        <v>0</v>
      </c>
      <c r="E9" s="160"/>
      <c r="F9" s="160"/>
      <c r="G9" s="160"/>
      <c r="H9" s="160"/>
      <c r="I9" s="160"/>
      <c r="J9" s="160"/>
      <c r="K9" s="160"/>
      <c r="L9" s="174"/>
      <c r="M9" s="173"/>
      <c r="N9" s="160"/>
      <c r="O9" s="160"/>
      <c r="P9" s="160"/>
      <c r="Q9" s="160"/>
      <c r="R9" s="160"/>
      <c r="S9" s="174"/>
      <c r="T9" s="294">
        <v>0</v>
      </c>
      <c r="U9" s="294"/>
      <c r="V9" s="175">
        <v>0</v>
      </c>
    </row>
    <row r="10" spans="1:22" s="161" customFormat="1">
      <c r="A10" s="172">
        <v>4</v>
      </c>
      <c r="B10" s="1" t="s">
        <v>99</v>
      </c>
      <c r="C10" s="173"/>
      <c r="D10" s="160">
        <v>0</v>
      </c>
      <c r="E10" s="160"/>
      <c r="F10" s="160"/>
      <c r="G10" s="160"/>
      <c r="H10" s="160"/>
      <c r="I10" s="160"/>
      <c r="J10" s="160"/>
      <c r="K10" s="160"/>
      <c r="L10" s="174"/>
      <c r="M10" s="173"/>
      <c r="N10" s="160"/>
      <c r="O10" s="160"/>
      <c r="P10" s="160"/>
      <c r="Q10" s="160"/>
      <c r="R10" s="160"/>
      <c r="S10" s="174"/>
      <c r="T10" s="294">
        <v>0</v>
      </c>
      <c r="U10" s="294"/>
      <c r="V10" s="175">
        <v>0</v>
      </c>
    </row>
    <row r="11" spans="1:22" s="161" customFormat="1">
      <c r="A11" s="172">
        <v>5</v>
      </c>
      <c r="B11" s="1" t="s">
        <v>100</v>
      </c>
      <c r="C11" s="173"/>
      <c r="D11" s="160">
        <v>0</v>
      </c>
      <c r="E11" s="160"/>
      <c r="F11" s="160"/>
      <c r="G11" s="160"/>
      <c r="H11" s="160"/>
      <c r="I11" s="160"/>
      <c r="J11" s="160"/>
      <c r="K11" s="160"/>
      <c r="L11" s="174"/>
      <c r="M11" s="173"/>
      <c r="N11" s="160"/>
      <c r="O11" s="160"/>
      <c r="P11" s="160"/>
      <c r="Q11" s="160"/>
      <c r="R11" s="160"/>
      <c r="S11" s="174"/>
      <c r="T11" s="294">
        <v>0</v>
      </c>
      <c r="U11" s="294"/>
      <c r="V11" s="175">
        <v>0</v>
      </c>
    </row>
    <row r="12" spans="1:22" s="161" customFormat="1">
      <c r="A12" s="172">
        <v>6</v>
      </c>
      <c r="B12" s="1" t="s">
        <v>101</v>
      </c>
      <c r="C12" s="173"/>
      <c r="D12" s="160">
        <v>0</v>
      </c>
      <c r="E12" s="160"/>
      <c r="F12" s="160"/>
      <c r="G12" s="160"/>
      <c r="H12" s="160"/>
      <c r="I12" s="160"/>
      <c r="J12" s="160"/>
      <c r="K12" s="160"/>
      <c r="L12" s="174"/>
      <c r="M12" s="173"/>
      <c r="N12" s="160"/>
      <c r="O12" s="160"/>
      <c r="P12" s="160"/>
      <c r="Q12" s="160"/>
      <c r="R12" s="160"/>
      <c r="S12" s="174"/>
      <c r="T12" s="294">
        <v>0</v>
      </c>
      <c r="U12" s="294"/>
      <c r="V12" s="175">
        <v>0</v>
      </c>
    </row>
    <row r="13" spans="1:22" s="161" customFormat="1">
      <c r="A13" s="172">
        <v>7</v>
      </c>
      <c r="B13" s="1" t="s">
        <v>102</v>
      </c>
      <c r="C13" s="173"/>
      <c r="D13" s="160">
        <v>107060139.95493601</v>
      </c>
      <c r="E13" s="160"/>
      <c r="F13" s="160"/>
      <c r="G13" s="160"/>
      <c r="H13" s="160"/>
      <c r="I13" s="160"/>
      <c r="J13" s="160"/>
      <c r="K13" s="160"/>
      <c r="L13" s="174"/>
      <c r="M13" s="173"/>
      <c r="N13" s="160"/>
      <c r="O13" s="160"/>
      <c r="P13" s="160"/>
      <c r="Q13" s="160"/>
      <c r="R13" s="160"/>
      <c r="S13" s="174"/>
      <c r="T13" s="294">
        <v>93190777.504870713</v>
      </c>
      <c r="U13" s="294">
        <v>13869362.450065302</v>
      </c>
      <c r="V13" s="175">
        <v>107060139.95493601</v>
      </c>
    </row>
    <row r="14" spans="1:22" s="161" customFormat="1">
      <c r="A14" s="172">
        <v>8</v>
      </c>
      <c r="B14" s="1" t="s">
        <v>103</v>
      </c>
      <c r="C14" s="173"/>
      <c r="D14" s="160">
        <v>618280.8519937275</v>
      </c>
      <c r="E14" s="160"/>
      <c r="F14" s="160"/>
      <c r="G14" s="160"/>
      <c r="H14" s="160"/>
      <c r="I14" s="160"/>
      <c r="J14" s="160"/>
      <c r="K14" s="160"/>
      <c r="L14" s="174"/>
      <c r="M14" s="173"/>
      <c r="N14" s="160"/>
      <c r="O14" s="160"/>
      <c r="P14" s="160"/>
      <c r="Q14" s="160"/>
      <c r="R14" s="160"/>
      <c r="S14" s="174"/>
      <c r="T14" s="294">
        <v>522585.38859372755</v>
      </c>
      <c r="U14" s="294">
        <v>95695.463400000008</v>
      </c>
      <c r="V14" s="175">
        <v>618280.8519937275</v>
      </c>
    </row>
    <row r="15" spans="1:22" s="161" customFormat="1">
      <c r="A15" s="172">
        <v>9</v>
      </c>
      <c r="B15" s="1" t="s">
        <v>104</v>
      </c>
      <c r="C15" s="173"/>
      <c r="D15" s="160">
        <v>0</v>
      </c>
      <c r="E15" s="160"/>
      <c r="F15" s="160"/>
      <c r="G15" s="160"/>
      <c r="H15" s="160"/>
      <c r="I15" s="160"/>
      <c r="J15" s="160"/>
      <c r="K15" s="160"/>
      <c r="L15" s="174"/>
      <c r="M15" s="173"/>
      <c r="N15" s="160"/>
      <c r="O15" s="160"/>
      <c r="P15" s="160"/>
      <c r="Q15" s="160"/>
      <c r="R15" s="160"/>
      <c r="S15" s="174"/>
      <c r="T15" s="294">
        <v>0</v>
      </c>
      <c r="U15" s="294"/>
      <c r="V15" s="175">
        <v>0</v>
      </c>
    </row>
    <row r="16" spans="1:22" s="161" customFormat="1">
      <c r="A16" s="172">
        <v>10</v>
      </c>
      <c r="B16" s="1" t="s">
        <v>105</v>
      </c>
      <c r="C16" s="173"/>
      <c r="D16" s="160">
        <v>778622.13780191098</v>
      </c>
      <c r="E16" s="160"/>
      <c r="F16" s="160"/>
      <c r="G16" s="160"/>
      <c r="H16" s="160"/>
      <c r="I16" s="160"/>
      <c r="J16" s="160"/>
      <c r="K16" s="160"/>
      <c r="L16" s="174"/>
      <c r="M16" s="173"/>
      <c r="N16" s="160"/>
      <c r="O16" s="160"/>
      <c r="P16" s="160"/>
      <c r="Q16" s="160"/>
      <c r="R16" s="160"/>
      <c r="S16" s="174"/>
      <c r="T16" s="294">
        <v>778622.13780191098</v>
      </c>
      <c r="U16" s="294"/>
      <c r="V16" s="175">
        <v>778622.13780191098</v>
      </c>
    </row>
    <row r="17" spans="1:22" s="161" customFormat="1">
      <c r="A17" s="172">
        <v>11</v>
      </c>
      <c r="B17" s="1" t="s">
        <v>106</v>
      </c>
      <c r="C17" s="173"/>
      <c r="D17" s="160">
        <v>0</v>
      </c>
      <c r="E17" s="160"/>
      <c r="F17" s="160"/>
      <c r="G17" s="160"/>
      <c r="H17" s="160"/>
      <c r="I17" s="160"/>
      <c r="J17" s="160"/>
      <c r="K17" s="160"/>
      <c r="L17" s="174"/>
      <c r="M17" s="173"/>
      <c r="N17" s="160"/>
      <c r="O17" s="160"/>
      <c r="P17" s="160"/>
      <c r="Q17" s="160"/>
      <c r="R17" s="160"/>
      <c r="S17" s="174"/>
      <c r="T17" s="294">
        <v>0</v>
      </c>
      <c r="U17" s="294"/>
      <c r="V17" s="175">
        <v>0</v>
      </c>
    </row>
    <row r="18" spans="1:22" s="161" customFormat="1">
      <c r="A18" s="172">
        <v>12</v>
      </c>
      <c r="B18" s="1" t="s">
        <v>107</v>
      </c>
      <c r="C18" s="173"/>
      <c r="D18" s="160">
        <v>7170441.4449808011</v>
      </c>
      <c r="E18" s="160"/>
      <c r="F18" s="160"/>
      <c r="G18" s="160"/>
      <c r="H18" s="160"/>
      <c r="I18" s="160"/>
      <c r="J18" s="160"/>
      <c r="K18" s="160"/>
      <c r="L18" s="174"/>
      <c r="M18" s="173"/>
      <c r="N18" s="160"/>
      <c r="O18" s="160"/>
      <c r="P18" s="160"/>
      <c r="Q18" s="160"/>
      <c r="R18" s="160"/>
      <c r="S18" s="174"/>
      <c r="T18" s="294">
        <v>0</v>
      </c>
      <c r="U18" s="294">
        <v>7170441.4449808011</v>
      </c>
      <c r="V18" s="175">
        <v>7170441.4449808011</v>
      </c>
    </row>
    <row r="19" spans="1:22" s="161" customFormat="1">
      <c r="A19" s="172">
        <v>13</v>
      </c>
      <c r="B19" s="1" t="s">
        <v>108</v>
      </c>
      <c r="C19" s="173"/>
      <c r="D19" s="160">
        <v>0</v>
      </c>
      <c r="E19" s="160"/>
      <c r="F19" s="160"/>
      <c r="G19" s="160"/>
      <c r="H19" s="160"/>
      <c r="I19" s="160"/>
      <c r="J19" s="160"/>
      <c r="K19" s="160"/>
      <c r="L19" s="174"/>
      <c r="M19" s="173"/>
      <c r="N19" s="160"/>
      <c r="O19" s="160"/>
      <c r="P19" s="160"/>
      <c r="Q19" s="160"/>
      <c r="R19" s="160"/>
      <c r="S19" s="174"/>
      <c r="T19" s="294">
        <v>0</v>
      </c>
      <c r="U19" s="294"/>
      <c r="V19" s="175">
        <v>0</v>
      </c>
    </row>
    <row r="20" spans="1:22" s="161" customFormat="1">
      <c r="A20" s="172">
        <v>14</v>
      </c>
      <c r="B20" s="1" t="s">
        <v>109</v>
      </c>
      <c r="C20" s="173"/>
      <c r="D20" s="160">
        <v>7260180.9257743703</v>
      </c>
      <c r="E20" s="160"/>
      <c r="F20" s="160"/>
      <c r="G20" s="160"/>
      <c r="H20" s="160"/>
      <c r="I20" s="160"/>
      <c r="J20" s="160"/>
      <c r="K20" s="160"/>
      <c r="L20" s="174"/>
      <c r="M20" s="173"/>
      <c r="N20" s="160"/>
      <c r="O20" s="160"/>
      <c r="P20" s="160"/>
      <c r="Q20" s="160"/>
      <c r="R20" s="160"/>
      <c r="S20" s="174"/>
      <c r="T20" s="294">
        <v>7260107.3777743699</v>
      </c>
      <c r="U20" s="294">
        <v>73.548000000000002</v>
      </c>
      <c r="V20" s="175">
        <v>7260180.9257743703</v>
      </c>
    </row>
    <row r="21" spans="1:22" ht="13.5" thickBot="1">
      <c r="A21" s="162"/>
      <c r="B21" s="176" t="s">
        <v>110</v>
      </c>
      <c r="C21" s="177">
        <v>0</v>
      </c>
      <c r="D21" s="164">
        <v>122887665.31548682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78">
        <v>0</v>
      </c>
      <c r="M21" s="177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78">
        <v>0</v>
      </c>
      <c r="T21" s="178">
        <v>101752092.40904073</v>
      </c>
      <c r="U21" s="178">
        <v>21135572.906446103</v>
      </c>
      <c r="V21" s="179">
        <v>122887665.31548682</v>
      </c>
    </row>
    <row r="24" spans="1:22">
      <c r="A24" s="7"/>
      <c r="B24" s="7"/>
      <c r="C24" s="70"/>
      <c r="D24" s="70"/>
      <c r="E24" s="70"/>
    </row>
    <row r="25" spans="1:22">
      <c r="A25" s="180"/>
      <c r="B25" s="180"/>
      <c r="C25" s="7"/>
      <c r="D25" s="70"/>
      <c r="E25" s="70"/>
    </row>
    <row r="26" spans="1:22">
      <c r="A26" s="180"/>
      <c r="B26" s="71"/>
      <c r="C26" s="7"/>
      <c r="D26" s="70"/>
      <c r="E26" s="70"/>
    </row>
    <row r="27" spans="1:22">
      <c r="A27" s="180"/>
      <c r="B27" s="180"/>
      <c r="C27" s="7"/>
      <c r="D27" s="70"/>
      <c r="E27" s="70"/>
    </row>
    <row r="28" spans="1:22">
      <c r="A28" s="180"/>
      <c r="B28" s="71"/>
      <c r="C28" s="7"/>
      <c r="D28" s="70"/>
      <c r="E28" s="70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D30" sqref="D30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5" customWidth="1"/>
    <col min="4" max="4" width="14.85546875" style="295" bestFit="1" customWidth="1"/>
    <col min="5" max="5" width="17.7109375" style="295" customWidth="1"/>
    <col min="6" max="6" width="15.85546875" style="295" customWidth="1"/>
    <col min="7" max="7" width="17.42578125" style="295" customWidth="1"/>
    <col min="8" max="8" width="15.28515625" style="295" customWidth="1"/>
    <col min="9" max="16384" width="9.140625" style="43"/>
  </cols>
  <sheetData>
    <row r="1" spans="1:9">
      <c r="A1" s="2" t="s">
        <v>32</v>
      </c>
      <c r="B1" s="4" t="str">
        <f>'1. key ratios '!B1</f>
        <v>Basisbank</v>
      </c>
    </row>
    <row r="2" spans="1:9">
      <c r="A2" s="2" t="s">
        <v>33</v>
      </c>
      <c r="B2" s="416">
        <f>'1. key ratios '!B2</f>
        <v>43281</v>
      </c>
    </row>
    <row r="4" spans="1:9" ht="13.5" thickBot="1">
      <c r="A4" s="2" t="s">
        <v>259</v>
      </c>
      <c r="B4" s="165" t="s">
        <v>382</v>
      </c>
    </row>
    <row r="5" spans="1:9">
      <c r="A5" s="166"/>
      <c r="B5" s="181"/>
      <c r="C5" s="296" t="s">
        <v>0</v>
      </c>
      <c r="D5" s="296" t="s">
        <v>1</v>
      </c>
      <c r="E5" s="296" t="s">
        <v>2</v>
      </c>
      <c r="F5" s="296" t="s">
        <v>3</v>
      </c>
      <c r="G5" s="297" t="s">
        <v>4</v>
      </c>
      <c r="H5" s="298" t="s">
        <v>7</v>
      </c>
      <c r="I5" s="182"/>
    </row>
    <row r="6" spans="1:9" s="182" customFormat="1" ht="12.75" customHeight="1">
      <c r="A6" s="183"/>
      <c r="B6" s="460" t="s">
        <v>258</v>
      </c>
      <c r="C6" s="462" t="s">
        <v>374</v>
      </c>
      <c r="D6" s="464" t="s">
        <v>373</v>
      </c>
      <c r="E6" s="465"/>
      <c r="F6" s="462" t="s">
        <v>378</v>
      </c>
      <c r="G6" s="462" t="s">
        <v>379</v>
      </c>
      <c r="H6" s="458" t="s">
        <v>377</v>
      </c>
    </row>
    <row r="7" spans="1:9" ht="38.25">
      <c r="A7" s="185"/>
      <c r="B7" s="461"/>
      <c r="C7" s="463"/>
      <c r="D7" s="299" t="s">
        <v>376</v>
      </c>
      <c r="E7" s="299" t="s">
        <v>375</v>
      </c>
      <c r="F7" s="463"/>
      <c r="G7" s="463"/>
      <c r="H7" s="459"/>
      <c r="I7" s="182"/>
    </row>
    <row r="8" spans="1:9">
      <c r="A8" s="183">
        <v>1</v>
      </c>
      <c r="B8" s="1" t="s">
        <v>97</v>
      </c>
      <c r="C8" s="300">
        <v>314561016.3118</v>
      </c>
      <c r="D8" s="301"/>
      <c r="E8" s="300"/>
      <c r="F8" s="300">
        <v>154638511.273</v>
      </c>
      <c r="G8" s="302">
        <v>154638511.273</v>
      </c>
      <c r="H8" s="304">
        <v>0.4916010034750104</v>
      </c>
    </row>
    <row r="9" spans="1:9" ht="15" customHeight="1">
      <c r="A9" s="183">
        <v>2</v>
      </c>
      <c r="B9" s="1" t="s">
        <v>98</v>
      </c>
      <c r="C9" s="300">
        <v>0</v>
      </c>
      <c r="D9" s="301"/>
      <c r="E9" s="300"/>
      <c r="F9" s="300">
        <v>0</v>
      </c>
      <c r="G9" s="302">
        <v>0</v>
      </c>
      <c r="H9" s="304" t="e">
        <v>#DIV/0!</v>
      </c>
    </row>
    <row r="10" spans="1:9">
      <c r="A10" s="183">
        <v>3</v>
      </c>
      <c r="B10" s="1" t="s">
        <v>276</v>
      </c>
      <c r="C10" s="300">
        <v>0</v>
      </c>
      <c r="D10" s="301"/>
      <c r="E10" s="300"/>
      <c r="F10" s="300">
        <v>0</v>
      </c>
      <c r="G10" s="302">
        <v>0</v>
      </c>
      <c r="H10" s="304" t="e">
        <v>#DIV/0!</v>
      </c>
    </row>
    <row r="11" spans="1:9">
      <c r="A11" s="183">
        <v>4</v>
      </c>
      <c r="B11" s="1" t="s">
        <v>99</v>
      </c>
      <c r="C11" s="300">
        <v>0</v>
      </c>
      <c r="D11" s="301"/>
      <c r="E11" s="300"/>
      <c r="F11" s="300">
        <v>0</v>
      </c>
      <c r="G11" s="302">
        <v>0</v>
      </c>
      <c r="H11" s="304" t="e">
        <v>#DIV/0!</v>
      </c>
    </row>
    <row r="12" spans="1:9">
      <c r="A12" s="183">
        <v>5</v>
      </c>
      <c r="B12" s="1" t="s">
        <v>100</v>
      </c>
      <c r="C12" s="300">
        <v>0</v>
      </c>
      <c r="D12" s="301"/>
      <c r="E12" s="300"/>
      <c r="F12" s="300">
        <v>0</v>
      </c>
      <c r="G12" s="302">
        <v>0</v>
      </c>
      <c r="H12" s="304" t="e">
        <v>#DIV/0!</v>
      </c>
    </row>
    <row r="13" spans="1:9">
      <c r="A13" s="183">
        <v>6</v>
      </c>
      <c r="B13" s="1" t="s">
        <v>101</v>
      </c>
      <c r="C13" s="300">
        <v>40531962.383700006</v>
      </c>
      <c r="D13" s="301"/>
      <c r="E13" s="300"/>
      <c r="F13" s="300">
        <v>8959083.7078900002</v>
      </c>
      <c r="G13" s="302">
        <v>8959083.7078900002</v>
      </c>
      <c r="H13" s="304">
        <v>0.22103750178878362</v>
      </c>
    </row>
    <row r="14" spans="1:9">
      <c r="A14" s="183">
        <v>7</v>
      </c>
      <c r="B14" s="1" t="s">
        <v>102</v>
      </c>
      <c r="C14" s="300">
        <v>393115568.10816336</v>
      </c>
      <c r="D14" s="301">
        <v>76432915.191599995</v>
      </c>
      <c r="E14" s="300">
        <v>59501418.758310005</v>
      </c>
      <c r="F14" s="300">
        <v>452616986.86647338</v>
      </c>
      <c r="G14" s="302">
        <v>345556846.91153735</v>
      </c>
      <c r="H14" s="304">
        <v>0.7634641583027465</v>
      </c>
    </row>
    <row r="15" spans="1:9">
      <c r="A15" s="183">
        <v>8</v>
      </c>
      <c r="B15" s="1" t="s">
        <v>103</v>
      </c>
      <c r="C15" s="300">
        <v>137746518.26194429</v>
      </c>
      <c r="D15" s="301">
        <v>2366058.6326000066</v>
      </c>
      <c r="E15" s="300">
        <v>2332137.0692000063</v>
      </c>
      <c r="F15" s="300">
        <v>105642025.76565823</v>
      </c>
      <c r="G15" s="302">
        <v>105023744.91366449</v>
      </c>
      <c r="H15" s="304">
        <v>0.74974838004683575</v>
      </c>
    </row>
    <row r="16" spans="1:9">
      <c r="A16" s="183">
        <v>9</v>
      </c>
      <c r="B16" s="1" t="s">
        <v>104</v>
      </c>
      <c r="C16" s="300">
        <v>22328989.608656477</v>
      </c>
      <c r="D16" s="301"/>
      <c r="E16" s="300"/>
      <c r="F16" s="300">
        <v>7936771.0452972371</v>
      </c>
      <c r="G16" s="302">
        <v>7936771.0452972371</v>
      </c>
      <c r="H16" s="304">
        <v>0.35544694069902377</v>
      </c>
    </row>
    <row r="17" spans="1:8">
      <c r="A17" s="183">
        <v>10</v>
      </c>
      <c r="B17" s="1" t="s">
        <v>105</v>
      </c>
      <c r="C17" s="300">
        <v>20110569.38554094</v>
      </c>
      <c r="D17" s="301"/>
      <c r="E17" s="300"/>
      <c r="F17" s="300">
        <v>23193940.78253381</v>
      </c>
      <c r="G17" s="302">
        <v>22415318.644731898</v>
      </c>
      <c r="H17" s="304">
        <v>1.1146038789358208</v>
      </c>
    </row>
    <row r="18" spans="1:8">
      <c r="A18" s="183">
        <v>11</v>
      </c>
      <c r="B18" s="1" t="s">
        <v>106</v>
      </c>
      <c r="C18" s="300">
        <v>26042513.560987838</v>
      </c>
      <c r="D18" s="301"/>
      <c r="E18" s="300"/>
      <c r="F18" s="300">
        <v>29963860.987173811</v>
      </c>
      <c r="G18" s="302">
        <v>29963860.987173811</v>
      </c>
      <c r="H18" s="304">
        <v>1.1505748443598864</v>
      </c>
    </row>
    <row r="19" spans="1:8">
      <c r="A19" s="183">
        <v>12</v>
      </c>
      <c r="B19" s="1" t="s">
        <v>107</v>
      </c>
      <c r="C19" s="300">
        <v>350631.54560000001</v>
      </c>
      <c r="D19" s="301">
        <v>27543387.408500001</v>
      </c>
      <c r="E19" s="300">
        <v>18572601.4439</v>
      </c>
      <c r="F19" s="300">
        <v>18923232.989500001</v>
      </c>
      <c r="G19" s="302">
        <v>11752791.544519201</v>
      </c>
      <c r="H19" s="304">
        <v>0.62107735771369055</v>
      </c>
    </row>
    <row r="20" spans="1:8">
      <c r="A20" s="183">
        <v>13</v>
      </c>
      <c r="B20" s="1" t="s">
        <v>253</v>
      </c>
      <c r="C20" s="300">
        <v>0</v>
      </c>
      <c r="D20" s="301"/>
      <c r="E20" s="300"/>
      <c r="F20" s="300">
        <v>0</v>
      </c>
      <c r="G20" s="302">
        <v>0</v>
      </c>
      <c r="H20" s="304" t="e">
        <v>#DIV/0!</v>
      </c>
    </row>
    <row r="21" spans="1:8">
      <c r="A21" s="183">
        <v>14</v>
      </c>
      <c r="B21" s="1" t="s">
        <v>109</v>
      </c>
      <c r="C21" s="300">
        <v>245416457.65154701</v>
      </c>
      <c r="D21" s="301">
        <v>7778454.5462000119</v>
      </c>
      <c r="E21" s="300">
        <v>6352291.7374500064</v>
      </c>
      <c r="F21" s="300">
        <v>227945145.26759702</v>
      </c>
      <c r="G21" s="302">
        <v>220684964.34182265</v>
      </c>
      <c r="H21" s="304">
        <v>0.87653835067851038</v>
      </c>
    </row>
    <row r="22" spans="1:8" ht="13.5" thickBot="1">
      <c r="A22" s="186"/>
      <c r="B22" s="187" t="s">
        <v>110</v>
      </c>
      <c r="C22" s="303">
        <v>1200204226.81794</v>
      </c>
      <c r="D22" s="303">
        <v>114120815.77890001</v>
      </c>
      <c r="E22" s="303">
        <v>86758449.008860022</v>
      </c>
      <c r="F22" s="303">
        <v>1029819558.6851234</v>
      </c>
      <c r="G22" s="303">
        <v>906931893.36963654</v>
      </c>
      <c r="H22" s="305">
        <v>0.70470722298685506</v>
      </c>
    </row>
    <row r="26" spans="1:8">
      <c r="C26" s="473"/>
      <c r="D26" s="473"/>
      <c r="E26" s="473"/>
      <c r="F26" s="473"/>
      <c r="G26" s="473"/>
      <c r="H26" s="473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M14" sqref="M14"/>
    </sheetView>
  </sheetViews>
  <sheetFormatPr defaultColWidth="9.140625" defaultRowHeight="12.75"/>
  <cols>
    <col min="1" max="1" width="10.5703125" style="295" bestFit="1" customWidth="1"/>
    <col min="2" max="2" width="104.140625" style="295" customWidth="1"/>
    <col min="3" max="4" width="12.7109375" style="295" customWidth="1"/>
    <col min="5" max="5" width="15.85546875" style="295" customWidth="1"/>
    <col min="6" max="11" width="12.7109375" style="295" customWidth="1"/>
    <col min="12" max="16384" width="9.140625" style="295"/>
  </cols>
  <sheetData>
    <row r="1" spans="1:11">
      <c r="A1" s="295" t="s">
        <v>32</v>
      </c>
      <c r="B1" s="4" t="str">
        <f>'1. key ratios '!B1</f>
        <v>Basisbank</v>
      </c>
    </row>
    <row r="2" spans="1:11">
      <c r="A2" s="295" t="s">
        <v>33</v>
      </c>
      <c r="B2" s="416">
        <f>'1. key ratios '!B2</f>
        <v>43281</v>
      </c>
      <c r="C2" s="318"/>
      <c r="D2" s="318"/>
    </row>
    <row r="3" spans="1:11">
      <c r="B3" s="318"/>
      <c r="C3" s="318"/>
      <c r="D3" s="318"/>
    </row>
    <row r="4" spans="1:11" ht="13.5" thickBot="1">
      <c r="A4" s="295" t="s">
        <v>255</v>
      </c>
      <c r="B4" s="347" t="s">
        <v>383</v>
      </c>
      <c r="C4" s="318"/>
      <c r="D4" s="318"/>
    </row>
    <row r="5" spans="1:11" ht="30" customHeight="1">
      <c r="A5" s="466"/>
      <c r="B5" s="467"/>
      <c r="C5" s="468" t="s">
        <v>412</v>
      </c>
      <c r="D5" s="468"/>
      <c r="E5" s="468"/>
      <c r="F5" s="468" t="s">
        <v>413</v>
      </c>
      <c r="G5" s="468"/>
      <c r="H5" s="468"/>
      <c r="I5" s="468" t="s">
        <v>414</v>
      </c>
      <c r="J5" s="468"/>
      <c r="K5" s="469"/>
    </row>
    <row r="6" spans="1:11">
      <c r="A6" s="319"/>
      <c r="B6" s="320"/>
      <c r="C6" s="50" t="s">
        <v>71</v>
      </c>
      <c r="D6" s="50" t="s">
        <v>72</v>
      </c>
      <c r="E6" s="50" t="s">
        <v>73</v>
      </c>
      <c r="F6" s="50" t="s">
        <v>71</v>
      </c>
      <c r="G6" s="50" t="s">
        <v>72</v>
      </c>
      <c r="H6" s="50" t="s">
        <v>73</v>
      </c>
      <c r="I6" s="50" t="s">
        <v>71</v>
      </c>
      <c r="J6" s="50" t="s">
        <v>72</v>
      </c>
      <c r="K6" s="50" t="s">
        <v>73</v>
      </c>
    </row>
    <row r="7" spans="1:11">
      <c r="A7" s="321" t="s">
        <v>386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</row>
    <row r="8" spans="1:11">
      <c r="A8" s="324">
        <v>1</v>
      </c>
      <c r="B8" s="325" t="s">
        <v>384</v>
      </c>
      <c r="C8" s="326"/>
      <c r="D8" s="326"/>
      <c r="E8" s="326"/>
      <c r="F8" s="327">
        <v>131803619.8</v>
      </c>
      <c r="G8" s="327">
        <v>175442406.89032498</v>
      </c>
      <c r="H8" s="327">
        <v>307246026.69032496</v>
      </c>
      <c r="I8" s="327">
        <v>131179748.2</v>
      </c>
      <c r="J8" s="327">
        <v>165187398.00489998</v>
      </c>
      <c r="K8" s="328">
        <v>296367146.20489997</v>
      </c>
    </row>
    <row r="9" spans="1:11">
      <c r="A9" s="321" t="s">
        <v>387</v>
      </c>
      <c r="B9" s="322"/>
      <c r="C9" s="322"/>
      <c r="D9" s="322"/>
      <c r="E9" s="322"/>
      <c r="F9" s="322"/>
      <c r="G9" s="322"/>
      <c r="H9" s="322"/>
      <c r="I9" s="322"/>
      <c r="J9" s="322"/>
      <c r="K9" s="323"/>
    </row>
    <row r="10" spans="1:11">
      <c r="A10" s="329">
        <v>2</v>
      </c>
      <c r="B10" s="330" t="s">
        <v>395</v>
      </c>
      <c r="C10" s="401">
        <v>38114095.489999995</v>
      </c>
      <c r="D10" s="402">
        <v>173112921.29761502</v>
      </c>
      <c r="E10" s="402">
        <v>211227016.787615</v>
      </c>
      <c r="F10" s="402">
        <v>6939313.7353999997</v>
      </c>
      <c r="G10" s="402">
        <v>35066598.556660399</v>
      </c>
      <c r="H10" s="402">
        <v>42005912.292060398</v>
      </c>
      <c r="I10" s="402">
        <v>1499638.959</v>
      </c>
      <c r="J10" s="402">
        <v>5025109.8107663495</v>
      </c>
      <c r="K10" s="403">
        <v>6524748.7697663493</v>
      </c>
    </row>
    <row r="11" spans="1:11">
      <c r="A11" s="329">
        <v>3</v>
      </c>
      <c r="B11" s="330" t="s">
        <v>389</v>
      </c>
      <c r="C11" s="401">
        <v>161434084.31</v>
      </c>
      <c r="D11" s="402">
        <v>533135723.65830004</v>
      </c>
      <c r="E11" s="402">
        <v>694569807.9683001</v>
      </c>
      <c r="F11" s="402">
        <v>73311550.974249989</v>
      </c>
      <c r="G11" s="402">
        <v>112811541.7132825</v>
      </c>
      <c r="H11" s="402">
        <v>186123092.68753248</v>
      </c>
      <c r="I11" s="402">
        <v>60566883.953000002</v>
      </c>
      <c r="J11" s="402">
        <v>97196411.754707992</v>
      </c>
      <c r="K11" s="403">
        <v>157763295.707708</v>
      </c>
    </row>
    <row r="12" spans="1:11">
      <c r="A12" s="329">
        <v>4</v>
      </c>
      <c r="B12" s="330" t="s">
        <v>390</v>
      </c>
      <c r="C12" s="401">
        <v>60000000</v>
      </c>
      <c r="D12" s="402">
        <v>0</v>
      </c>
      <c r="E12" s="402">
        <v>60000000</v>
      </c>
      <c r="F12" s="402">
        <v>0</v>
      </c>
      <c r="G12" s="402">
        <v>0</v>
      </c>
      <c r="H12" s="402">
        <v>0</v>
      </c>
      <c r="I12" s="402">
        <v>0</v>
      </c>
      <c r="J12" s="402">
        <v>0</v>
      </c>
      <c r="K12" s="403">
        <v>0</v>
      </c>
    </row>
    <row r="13" spans="1:11">
      <c r="A13" s="329">
        <v>5</v>
      </c>
      <c r="B13" s="330" t="s">
        <v>398</v>
      </c>
      <c r="C13" s="401">
        <v>53424185.174113005</v>
      </c>
      <c r="D13" s="402">
        <v>40095454.156605005</v>
      </c>
      <c r="E13" s="402">
        <v>93519639.330718011</v>
      </c>
      <c r="F13" s="402">
        <v>11647069.112160601</v>
      </c>
      <c r="G13" s="402">
        <v>13472524.939370003</v>
      </c>
      <c r="H13" s="402">
        <v>25119594.051530603</v>
      </c>
      <c r="I13" s="402">
        <v>4259153.5492056496</v>
      </c>
      <c r="J13" s="402">
        <v>5137817.2637452502</v>
      </c>
      <c r="K13" s="403">
        <v>9396970.8129508998</v>
      </c>
    </row>
    <row r="14" spans="1:11">
      <c r="A14" s="329">
        <v>6</v>
      </c>
      <c r="B14" s="330" t="s">
        <v>407</v>
      </c>
      <c r="C14" s="401"/>
      <c r="D14" s="402"/>
      <c r="E14" s="402"/>
      <c r="F14" s="402"/>
      <c r="G14" s="402"/>
      <c r="H14" s="402"/>
      <c r="I14" s="402"/>
      <c r="J14" s="402"/>
      <c r="K14" s="403"/>
    </row>
    <row r="15" spans="1:11">
      <c r="A15" s="329">
        <v>7</v>
      </c>
      <c r="B15" s="330" t="s">
        <v>408</v>
      </c>
      <c r="C15" s="401">
        <v>2578133.56</v>
      </c>
      <c r="D15" s="402">
        <v>8199767.3128999993</v>
      </c>
      <c r="E15" s="402">
        <v>10777900.8729</v>
      </c>
      <c r="F15" s="402">
        <v>0</v>
      </c>
      <c r="G15" s="402">
        <v>0</v>
      </c>
      <c r="H15" s="402"/>
      <c r="I15" s="402"/>
      <c r="J15" s="402"/>
      <c r="K15" s="403"/>
    </row>
    <row r="16" spans="1:11">
      <c r="A16" s="329">
        <v>8</v>
      </c>
      <c r="B16" s="331" t="s">
        <v>391</v>
      </c>
      <c r="C16" s="401">
        <v>315550498.53411299</v>
      </c>
      <c r="D16" s="402">
        <v>754543866.42542005</v>
      </c>
      <c r="E16" s="402">
        <v>1070094364.9595332</v>
      </c>
      <c r="F16" s="402">
        <v>91897933.821810603</v>
      </c>
      <c r="G16" s="402">
        <v>161350665.20931289</v>
      </c>
      <c r="H16" s="402">
        <v>253248599.03112349</v>
      </c>
      <c r="I16" s="402">
        <v>66325676.461205646</v>
      </c>
      <c r="J16" s="402">
        <v>107359338.82921959</v>
      </c>
      <c r="K16" s="403">
        <v>173685015.29042527</v>
      </c>
    </row>
    <row r="17" spans="1:11">
      <c r="A17" s="321" t="s">
        <v>388</v>
      </c>
      <c r="B17" s="322"/>
      <c r="C17" s="404"/>
      <c r="D17" s="404"/>
      <c r="E17" s="404"/>
      <c r="F17" s="404"/>
      <c r="G17" s="404"/>
      <c r="H17" s="404"/>
      <c r="I17" s="404"/>
      <c r="J17" s="404"/>
      <c r="K17" s="405"/>
    </row>
    <row r="18" spans="1:11">
      <c r="A18" s="329">
        <v>9</v>
      </c>
      <c r="B18" s="330" t="s">
        <v>394</v>
      </c>
      <c r="C18" s="401"/>
      <c r="D18" s="402"/>
      <c r="E18" s="402"/>
      <c r="F18" s="402"/>
      <c r="G18" s="402"/>
      <c r="H18" s="402"/>
      <c r="I18" s="402"/>
      <c r="J18" s="402"/>
      <c r="K18" s="403"/>
    </row>
    <row r="19" spans="1:11">
      <c r="A19" s="329">
        <v>10</v>
      </c>
      <c r="B19" s="330" t="s">
        <v>409</v>
      </c>
      <c r="C19" s="401">
        <v>276757416.20965999</v>
      </c>
      <c r="D19" s="402">
        <v>453094285.05171096</v>
      </c>
      <c r="E19" s="402">
        <v>729851701.2613709</v>
      </c>
      <c r="F19" s="402">
        <v>5134328.5235339999</v>
      </c>
      <c r="G19" s="402">
        <v>7695743.1706654998</v>
      </c>
      <c r="H19" s="402">
        <v>12830071.694199499</v>
      </c>
      <c r="I19" s="402">
        <v>5758200.1235339995</v>
      </c>
      <c r="J19" s="402">
        <v>47481601.164065488</v>
      </c>
      <c r="K19" s="403">
        <v>53239801.287599489</v>
      </c>
    </row>
    <row r="20" spans="1:11">
      <c r="A20" s="329">
        <v>11</v>
      </c>
      <c r="B20" s="330" t="s">
        <v>393</v>
      </c>
      <c r="C20" s="401">
        <v>2874254.52</v>
      </c>
      <c r="D20" s="402">
        <v>503830.97320000001</v>
      </c>
      <c r="E20" s="402">
        <v>3378085.4931999999</v>
      </c>
      <c r="F20" s="402">
        <v>0</v>
      </c>
      <c r="G20" s="402">
        <v>0</v>
      </c>
      <c r="H20" s="402">
        <v>0</v>
      </c>
      <c r="I20" s="402"/>
      <c r="J20" s="402"/>
      <c r="K20" s="403"/>
    </row>
    <row r="21" spans="1:11" ht="13.5" thickBot="1">
      <c r="A21" s="332">
        <v>12</v>
      </c>
      <c r="B21" s="333" t="s">
        <v>392</v>
      </c>
      <c r="C21" s="406">
        <v>279631670.72965997</v>
      </c>
      <c r="D21" s="407">
        <v>453598116.02491099</v>
      </c>
      <c r="E21" s="406">
        <v>733229786.75457084</v>
      </c>
      <c r="F21" s="407">
        <v>5134328.5235339999</v>
      </c>
      <c r="G21" s="407">
        <v>7695743.1706654998</v>
      </c>
      <c r="H21" s="407">
        <v>12830071.694199499</v>
      </c>
      <c r="I21" s="407">
        <v>5758200.1235339995</v>
      </c>
      <c r="J21" s="407">
        <v>47481601.164065488</v>
      </c>
      <c r="K21" s="408">
        <v>53239801.287599489</v>
      </c>
    </row>
    <row r="22" spans="1:11" ht="38.25" customHeight="1" thickBot="1">
      <c r="A22" s="334"/>
      <c r="B22" s="335"/>
      <c r="C22" s="335"/>
      <c r="D22" s="335"/>
      <c r="E22" s="335"/>
      <c r="F22" s="470" t="s">
        <v>411</v>
      </c>
      <c r="G22" s="468"/>
      <c r="H22" s="468"/>
      <c r="I22" s="470" t="s">
        <v>399</v>
      </c>
      <c r="J22" s="468"/>
      <c r="K22" s="469"/>
    </row>
    <row r="23" spans="1:11">
      <c r="A23" s="336">
        <v>13</v>
      </c>
      <c r="B23" s="337" t="s">
        <v>384</v>
      </c>
      <c r="C23" s="338"/>
      <c r="D23" s="338"/>
      <c r="E23" s="338"/>
      <c r="F23" s="411">
        <v>131803619.8</v>
      </c>
      <c r="G23" s="411">
        <v>175442406.89032498</v>
      </c>
      <c r="H23" s="411">
        <v>307246026.69032496</v>
      </c>
      <c r="I23" s="411">
        <v>131179748.2</v>
      </c>
      <c r="J23" s="411">
        <v>165187398.00489998</v>
      </c>
      <c r="K23" s="412">
        <v>296367146.20489997</v>
      </c>
    </row>
    <row r="24" spans="1:11" ht="13.5" thickBot="1">
      <c r="A24" s="339">
        <v>14</v>
      </c>
      <c r="B24" s="340" t="s">
        <v>396</v>
      </c>
      <c r="C24" s="341"/>
      <c r="D24" s="342"/>
      <c r="E24" s="343"/>
      <c r="F24" s="413">
        <v>86763605.298276603</v>
      </c>
      <c r="G24" s="413">
        <v>153654922.03864741</v>
      </c>
      <c r="H24" s="413">
        <v>240418527.33692402</v>
      </c>
      <c r="I24" s="413">
        <v>60567476.337671645</v>
      </c>
      <c r="J24" s="413">
        <v>59877737.665154092</v>
      </c>
      <c r="K24" s="414">
        <v>120445214.00282574</v>
      </c>
    </row>
    <row r="25" spans="1:11" ht="13.5" thickBot="1">
      <c r="A25" s="344">
        <v>15</v>
      </c>
      <c r="B25" s="345" t="s">
        <v>397</v>
      </c>
      <c r="C25" s="346"/>
      <c r="D25" s="346"/>
      <c r="E25" s="346"/>
      <c r="F25" s="409">
        <v>1.5191118366610572</v>
      </c>
      <c r="G25" s="409">
        <v>1.1417949035579711</v>
      </c>
      <c r="H25" s="409">
        <v>1.2779631840093109</v>
      </c>
      <c r="I25" s="409">
        <v>2.1658447096038089</v>
      </c>
      <c r="J25" s="409">
        <v>2.7587448097764544</v>
      </c>
      <c r="K25" s="410">
        <v>2.4605971159464</v>
      </c>
    </row>
    <row r="27" spans="1:11" ht="25.5">
      <c r="B27" s="317" t="s">
        <v>410</v>
      </c>
    </row>
    <row r="48" ht="13.5" customHeight="1"/>
    <row r="60" spans="3:11">
      <c r="C60" s="474"/>
      <c r="D60" s="474"/>
      <c r="E60" s="474"/>
      <c r="F60" s="474"/>
      <c r="G60" s="474"/>
      <c r="H60" s="474"/>
      <c r="I60" s="474"/>
      <c r="J60" s="474"/>
      <c r="K60" s="474"/>
    </row>
    <row r="61" spans="3:11">
      <c r="C61" s="474"/>
      <c r="D61" s="474"/>
      <c r="E61" s="474"/>
      <c r="F61" s="474"/>
      <c r="G61" s="474"/>
      <c r="H61" s="474"/>
      <c r="I61" s="474"/>
      <c r="J61" s="474"/>
      <c r="K61" s="474"/>
    </row>
    <row r="62" spans="3:11">
      <c r="C62" s="474"/>
      <c r="D62" s="474"/>
      <c r="E62" s="474"/>
      <c r="F62" s="474"/>
      <c r="G62" s="474"/>
      <c r="H62" s="474"/>
      <c r="I62" s="474"/>
      <c r="J62" s="474"/>
      <c r="K62" s="474"/>
    </row>
    <row r="63" spans="3:11">
      <c r="C63" s="474"/>
      <c r="D63" s="474"/>
      <c r="E63" s="474"/>
      <c r="F63" s="474"/>
      <c r="G63" s="474"/>
      <c r="H63" s="474"/>
      <c r="I63" s="474"/>
      <c r="J63" s="474"/>
      <c r="K63" s="474"/>
    </row>
    <row r="64" spans="3:11">
      <c r="C64" s="474"/>
      <c r="D64" s="474"/>
      <c r="E64" s="474"/>
      <c r="F64" s="474"/>
      <c r="G64" s="474"/>
      <c r="H64" s="474"/>
      <c r="I64" s="474"/>
      <c r="J64" s="474"/>
      <c r="K64" s="474"/>
    </row>
    <row r="65" spans="3:11">
      <c r="C65" s="474"/>
      <c r="D65" s="474"/>
      <c r="E65" s="474"/>
      <c r="F65" s="474"/>
      <c r="G65" s="474"/>
      <c r="H65" s="474"/>
      <c r="I65" s="474"/>
      <c r="J65" s="474"/>
      <c r="K65" s="474"/>
    </row>
    <row r="66" spans="3:11">
      <c r="C66" s="474"/>
      <c r="D66" s="474"/>
      <c r="E66" s="474"/>
      <c r="F66" s="474"/>
      <c r="G66" s="474"/>
      <c r="H66" s="474"/>
      <c r="I66" s="474"/>
      <c r="J66" s="474"/>
      <c r="K66" s="474"/>
    </row>
    <row r="67" spans="3:11">
      <c r="C67" s="474"/>
      <c r="D67" s="474"/>
      <c r="E67" s="474"/>
      <c r="F67" s="474"/>
      <c r="G67" s="474"/>
      <c r="H67" s="474"/>
      <c r="I67" s="474"/>
      <c r="J67" s="474"/>
      <c r="K67" s="474"/>
    </row>
    <row r="68" spans="3:11">
      <c r="C68" s="474"/>
      <c r="D68" s="474"/>
      <c r="E68" s="474"/>
      <c r="F68" s="474"/>
      <c r="G68" s="474"/>
      <c r="H68" s="474"/>
      <c r="I68" s="474"/>
      <c r="J68" s="474"/>
      <c r="K68" s="474"/>
    </row>
    <row r="69" spans="3:11">
      <c r="C69" s="474"/>
      <c r="D69" s="474"/>
      <c r="E69" s="474"/>
      <c r="F69" s="474"/>
      <c r="G69" s="474"/>
      <c r="H69" s="474"/>
      <c r="I69" s="474"/>
      <c r="J69" s="474"/>
      <c r="K69" s="474"/>
    </row>
    <row r="70" spans="3:11">
      <c r="C70" s="474"/>
      <c r="D70" s="474"/>
      <c r="E70" s="474"/>
      <c r="F70" s="474"/>
      <c r="G70" s="474"/>
      <c r="H70" s="474"/>
      <c r="I70" s="474"/>
      <c r="J70" s="474"/>
      <c r="K70" s="474"/>
    </row>
    <row r="71" spans="3:11">
      <c r="C71" s="474"/>
      <c r="D71" s="474"/>
      <c r="E71" s="474"/>
      <c r="F71" s="474"/>
      <c r="G71" s="474"/>
      <c r="H71" s="474"/>
      <c r="I71" s="474"/>
      <c r="J71" s="474"/>
      <c r="K71" s="474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G34" sqref="G3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3"/>
  </cols>
  <sheetData>
    <row r="1" spans="1:14">
      <c r="A1" s="4" t="s">
        <v>32</v>
      </c>
      <c r="B1" s="4" t="str">
        <f>'1. key ratios '!B1</f>
        <v>Basisbank</v>
      </c>
    </row>
    <row r="2" spans="1:14" ht="14.25" customHeight="1">
      <c r="A2" s="4" t="s">
        <v>33</v>
      </c>
      <c r="B2" s="416">
        <f>'1. key ratios '!B2</f>
        <v>43281</v>
      </c>
    </row>
    <row r="3" spans="1:14" ht="14.25" customHeight="1"/>
    <row r="4" spans="1:14" ht="13.5" thickBot="1">
      <c r="A4" s="4" t="s">
        <v>271</v>
      </c>
      <c r="B4" s="257" t="s">
        <v>30</v>
      </c>
    </row>
    <row r="5" spans="1:14" s="193" customFormat="1">
      <c r="A5" s="189"/>
      <c r="B5" s="190"/>
      <c r="C5" s="191" t="s">
        <v>0</v>
      </c>
      <c r="D5" s="191" t="s">
        <v>1</v>
      </c>
      <c r="E5" s="191" t="s">
        <v>2</v>
      </c>
      <c r="F5" s="191" t="s">
        <v>3</v>
      </c>
      <c r="G5" s="191" t="s">
        <v>4</v>
      </c>
      <c r="H5" s="191" t="s">
        <v>7</v>
      </c>
      <c r="I5" s="191" t="s">
        <v>10</v>
      </c>
      <c r="J5" s="191" t="s">
        <v>11</v>
      </c>
      <c r="K5" s="191" t="s">
        <v>12</v>
      </c>
      <c r="L5" s="191" t="s">
        <v>13</v>
      </c>
      <c r="M5" s="191" t="s">
        <v>14</v>
      </c>
      <c r="N5" s="192" t="s">
        <v>15</v>
      </c>
    </row>
    <row r="6" spans="1:14" ht="25.5">
      <c r="A6" s="194"/>
      <c r="B6" s="195"/>
      <c r="C6" s="196" t="s">
        <v>270</v>
      </c>
      <c r="D6" s="197" t="s">
        <v>269</v>
      </c>
      <c r="E6" s="198" t="s">
        <v>268</v>
      </c>
      <c r="F6" s="199">
        <v>0</v>
      </c>
      <c r="G6" s="199">
        <v>0.2</v>
      </c>
      <c r="H6" s="199">
        <v>0.35</v>
      </c>
      <c r="I6" s="199">
        <v>0.5</v>
      </c>
      <c r="J6" s="199">
        <v>0.75</v>
      </c>
      <c r="K6" s="199">
        <v>1</v>
      </c>
      <c r="L6" s="199">
        <v>1.5</v>
      </c>
      <c r="M6" s="199">
        <v>2.5</v>
      </c>
      <c r="N6" s="256" t="s">
        <v>282</v>
      </c>
    </row>
    <row r="7" spans="1:14" ht="15">
      <c r="A7" s="200">
        <v>1</v>
      </c>
      <c r="B7" s="201" t="s">
        <v>267</v>
      </c>
      <c r="C7" s="202">
        <f>SUM(C8:C13)</f>
        <v>0</v>
      </c>
      <c r="D7" s="195"/>
      <c r="E7" s="203">
        <f t="shared" ref="E7:M7" si="0">SUM(E8:E13)</f>
        <v>0</v>
      </c>
      <c r="F7" s="204">
        <f>SUM(F8:F13)</f>
        <v>0</v>
      </c>
      <c r="G7" s="204">
        <f t="shared" si="0"/>
        <v>0</v>
      </c>
      <c r="H7" s="204">
        <f t="shared" si="0"/>
        <v>0</v>
      </c>
      <c r="I7" s="204">
        <f t="shared" si="0"/>
        <v>0</v>
      </c>
      <c r="J7" s="204">
        <f t="shared" si="0"/>
        <v>0</v>
      </c>
      <c r="K7" s="204">
        <f t="shared" si="0"/>
        <v>0</v>
      </c>
      <c r="L7" s="204">
        <f t="shared" si="0"/>
        <v>0</v>
      </c>
      <c r="M7" s="204">
        <f t="shared" si="0"/>
        <v>0</v>
      </c>
      <c r="N7" s="205">
        <f>SUM(N8:N13)</f>
        <v>0</v>
      </c>
    </row>
    <row r="8" spans="1:14" ht="14.25">
      <c r="A8" s="200">
        <v>1.1000000000000001</v>
      </c>
      <c r="B8" s="206" t="s">
        <v>265</v>
      </c>
      <c r="C8" s="204">
        <v>0</v>
      </c>
      <c r="D8" s="207">
        <v>0.02</v>
      </c>
      <c r="E8" s="203">
        <f>C8*D8</f>
        <v>0</v>
      </c>
      <c r="F8" s="204"/>
      <c r="G8" s="204"/>
      <c r="H8" s="204"/>
      <c r="I8" s="204"/>
      <c r="J8" s="204"/>
      <c r="K8" s="204"/>
      <c r="L8" s="204"/>
      <c r="M8" s="204"/>
      <c r="N8" s="205">
        <f>SUMPRODUCT($F$6:$M$6,F8:M8)</f>
        <v>0</v>
      </c>
    </row>
    <row r="9" spans="1:14" ht="14.25">
      <c r="A9" s="200">
        <v>1.2</v>
      </c>
      <c r="B9" s="206" t="s">
        <v>264</v>
      </c>
      <c r="C9" s="204">
        <v>0</v>
      </c>
      <c r="D9" s="207">
        <v>0.05</v>
      </c>
      <c r="E9" s="203">
        <f>C9*D9</f>
        <v>0</v>
      </c>
      <c r="F9" s="204"/>
      <c r="G9" s="204"/>
      <c r="H9" s="204"/>
      <c r="I9" s="204"/>
      <c r="J9" s="204"/>
      <c r="K9" s="204"/>
      <c r="L9" s="204"/>
      <c r="M9" s="204"/>
      <c r="N9" s="205">
        <f t="shared" ref="N9:N12" si="1">SUMPRODUCT($F$6:$M$6,F9:M9)</f>
        <v>0</v>
      </c>
    </row>
    <row r="10" spans="1:14" ht="14.25">
      <c r="A10" s="200">
        <v>1.3</v>
      </c>
      <c r="B10" s="206" t="s">
        <v>263</v>
      </c>
      <c r="C10" s="204">
        <v>0</v>
      </c>
      <c r="D10" s="207">
        <v>0.08</v>
      </c>
      <c r="E10" s="203">
        <f>C10*D10</f>
        <v>0</v>
      </c>
      <c r="F10" s="204"/>
      <c r="G10" s="204"/>
      <c r="H10" s="204"/>
      <c r="I10" s="204"/>
      <c r="J10" s="204"/>
      <c r="K10" s="204"/>
      <c r="L10" s="204"/>
      <c r="M10" s="204"/>
      <c r="N10" s="205">
        <f>SUMPRODUCT($F$6:$M$6,F10:M10)</f>
        <v>0</v>
      </c>
    </row>
    <row r="11" spans="1:14" ht="14.25">
      <c r="A11" s="200">
        <v>1.4</v>
      </c>
      <c r="B11" s="206" t="s">
        <v>262</v>
      </c>
      <c r="C11" s="204">
        <v>0</v>
      </c>
      <c r="D11" s="207">
        <v>0.11</v>
      </c>
      <c r="E11" s="203">
        <f>C11*D11</f>
        <v>0</v>
      </c>
      <c r="F11" s="204"/>
      <c r="G11" s="204"/>
      <c r="H11" s="204"/>
      <c r="I11" s="204"/>
      <c r="J11" s="204"/>
      <c r="K11" s="204"/>
      <c r="L11" s="204"/>
      <c r="M11" s="204"/>
      <c r="N11" s="205">
        <f t="shared" si="1"/>
        <v>0</v>
      </c>
    </row>
    <row r="12" spans="1:14" ht="14.25">
      <c r="A12" s="200">
        <v>1.5</v>
      </c>
      <c r="B12" s="206" t="s">
        <v>261</v>
      </c>
      <c r="C12" s="204">
        <v>0</v>
      </c>
      <c r="D12" s="207">
        <v>0.14000000000000001</v>
      </c>
      <c r="E12" s="203">
        <f>C12*D12</f>
        <v>0</v>
      </c>
      <c r="F12" s="204"/>
      <c r="G12" s="204"/>
      <c r="H12" s="204"/>
      <c r="I12" s="204"/>
      <c r="J12" s="204"/>
      <c r="K12" s="204"/>
      <c r="L12" s="204"/>
      <c r="M12" s="204"/>
      <c r="N12" s="205">
        <f t="shared" si="1"/>
        <v>0</v>
      </c>
    </row>
    <row r="13" spans="1:14" ht="14.25">
      <c r="A13" s="200">
        <v>1.6</v>
      </c>
      <c r="B13" s="208" t="s">
        <v>260</v>
      </c>
      <c r="C13" s="204">
        <v>0</v>
      </c>
      <c r="D13" s="209"/>
      <c r="E13" s="204"/>
      <c r="F13" s="204"/>
      <c r="G13" s="204"/>
      <c r="H13" s="204"/>
      <c r="I13" s="204"/>
      <c r="J13" s="204"/>
      <c r="K13" s="204"/>
      <c r="L13" s="204"/>
      <c r="M13" s="204"/>
      <c r="N13" s="205">
        <f>SUMPRODUCT($F$6:$M$6,F13:M13)</f>
        <v>0</v>
      </c>
    </row>
    <row r="14" spans="1:14" ht="15">
      <c r="A14" s="200">
        <v>2</v>
      </c>
      <c r="B14" s="210" t="s">
        <v>266</v>
      </c>
      <c r="C14" s="202">
        <f>SUM(C15:C20)</f>
        <v>0</v>
      </c>
      <c r="D14" s="195"/>
      <c r="E14" s="203">
        <f t="shared" ref="E14:M14" si="2">SUM(E15:E20)</f>
        <v>0</v>
      </c>
      <c r="F14" s="204">
        <f t="shared" si="2"/>
        <v>0</v>
      </c>
      <c r="G14" s="204">
        <f t="shared" si="2"/>
        <v>0</v>
      </c>
      <c r="H14" s="204">
        <f t="shared" si="2"/>
        <v>0</v>
      </c>
      <c r="I14" s="204">
        <f t="shared" si="2"/>
        <v>0</v>
      </c>
      <c r="J14" s="204">
        <f t="shared" si="2"/>
        <v>0</v>
      </c>
      <c r="K14" s="204">
        <f t="shared" si="2"/>
        <v>0</v>
      </c>
      <c r="L14" s="204">
        <f t="shared" si="2"/>
        <v>0</v>
      </c>
      <c r="M14" s="204">
        <f t="shared" si="2"/>
        <v>0</v>
      </c>
      <c r="N14" s="205">
        <f>SUM(N15:N20)</f>
        <v>0</v>
      </c>
    </row>
    <row r="15" spans="1:14" ht="14.25">
      <c r="A15" s="200">
        <v>2.1</v>
      </c>
      <c r="B15" s="208" t="s">
        <v>265</v>
      </c>
      <c r="C15" s="204"/>
      <c r="D15" s="207">
        <v>5.0000000000000001E-3</v>
      </c>
      <c r="E15" s="203">
        <f>C15*D15</f>
        <v>0</v>
      </c>
      <c r="F15" s="204"/>
      <c r="G15" s="204"/>
      <c r="H15" s="204"/>
      <c r="I15" s="204"/>
      <c r="J15" s="204"/>
      <c r="K15" s="204"/>
      <c r="L15" s="204"/>
      <c r="M15" s="204"/>
      <c r="N15" s="205">
        <f>SUMPRODUCT($F$6:$M$6,F15:M15)</f>
        <v>0</v>
      </c>
    </row>
    <row r="16" spans="1:14" ht="14.25">
      <c r="A16" s="200">
        <v>2.2000000000000002</v>
      </c>
      <c r="B16" s="208" t="s">
        <v>264</v>
      </c>
      <c r="C16" s="204"/>
      <c r="D16" s="207">
        <v>0.01</v>
      </c>
      <c r="E16" s="203">
        <f>C16*D16</f>
        <v>0</v>
      </c>
      <c r="F16" s="204"/>
      <c r="G16" s="204"/>
      <c r="H16" s="204"/>
      <c r="I16" s="204"/>
      <c r="J16" s="204"/>
      <c r="K16" s="204"/>
      <c r="L16" s="204"/>
      <c r="M16" s="204"/>
      <c r="N16" s="205">
        <f t="shared" ref="N16:N20" si="3">SUMPRODUCT($F$6:$M$6,F16:M16)</f>
        <v>0</v>
      </c>
    </row>
    <row r="17" spans="1:14" ht="14.25">
      <c r="A17" s="200">
        <v>2.2999999999999998</v>
      </c>
      <c r="B17" s="208" t="s">
        <v>263</v>
      </c>
      <c r="C17" s="204"/>
      <c r="D17" s="207">
        <v>0.02</v>
      </c>
      <c r="E17" s="203">
        <f>C17*D17</f>
        <v>0</v>
      </c>
      <c r="F17" s="204"/>
      <c r="G17" s="204"/>
      <c r="H17" s="204"/>
      <c r="I17" s="204"/>
      <c r="J17" s="204"/>
      <c r="K17" s="204"/>
      <c r="L17" s="204"/>
      <c r="M17" s="204"/>
      <c r="N17" s="205">
        <f t="shared" si="3"/>
        <v>0</v>
      </c>
    </row>
    <row r="18" spans="1:14" ht="14.25">
      <c r="A18" s="200">
        <v>2.4</v>
      </c>
      <c r="B18" s="208" t="s">
        <v>262</v>
      </c>
      <c r="C18" s="204"/>
      <c r="D18" s="207">
        <v>0.03</v>
      </c>
      <c r="E18" s="203">
        <f>C18*D18</f>
        <v>0</v>
      </c>
      <c r="F18" s="204"/>
      <c r="G18" s="204"/>
      <c r="H18" s="204"/>
      <c r="I18" s="204"/>
      <c r="J18" s="204"/>
      <c r="K18" s="204"/>
      <c r="L18" s="204"/>
      <c r="M18" s="204"/>
      <c r="N18" s="205">
        <f t="shared" si="3"/>
        <v>0</v>
      </c>
    </row>
    <row r="19" spans="1:14" ht="14.25">
      <c r="A19" s="200">
        <v>2.5</v>
      </c>
      <c r="B19" s="208" t="s">
        <v>261</v>
      </c>
      <c r="C19" s="204"/>
      <c r="D19" s="207">
        <v>0.04</v>
      </c>
      <c r="E19" s="203">
        <f>C19*D19</f>
        <v>0</v>
      </c>
      <c r="F19" s="204"/>
      <c r="G19" s="204"/>
      <c r="H19" s="204"/>
      <c r="I19" s="204"/>
      <c r="J19" s="204"/>
      <c r="K19" s="204"/>
      <c r="L19" s="204"/>
      <c r="M19" s="204"/>
      <c r="N19" s="205">
        <f t="shared" si="3"/>
        <v>0</v>
      </c>
    </row>
    <row r="20" spans="1:14" ht="14.25">
      <c r="A20" s="200">
        <v>2.6</v>
      </c>
      <c r="B20" s="208" t="s">
        <v>260</v>
      </c>
      <c r="C20" s="204"/>
      <c r="D20" s="209"/>
      <c r="E20" s="211"/>
      <c r="F20" s="204"/>
      <c r="G20" s="204"/>
      <c r="H20" s="204"/>
      <c r="I20" s="204"/>
      <c r="J20" s="204"/>
      <c r="K20" s="204"/>
      <c r="L20" s="204"/>
      <c r="M20" s="204"/>
      <c r="N20" s="205">
        <f t="shared" si="3"/>
        <v>0</v>
      </c>
    </row>
    <row r="21" spans="1:14" ht="15.75" thickBot="1">
      <c r="A21" s="212"/>
      <c r="B21" s="213" t="s">
        <v>110</v>
      </c>
      <c r="C21" s="188">
        <f>C14+C7</f>
        <v>0</v>
      </c>
      <c r="D21" s="214"/>
      <c r="E21" s="215">
        <f>E14+E7</f>
        <v>0</v>
      </c>
      <c r="F21" s="216">
        <f>F7+F14</f>
        <v>0</v>
      </c>
      <c r="G21" s="216">
        <f t="shared" ref="G21:L21" si="4">G7+G14</f>
        <v>0</v>
      </c>
      <c r="H21" s="216">
        <f t="shared" si="4"/>
        <v>0</v>
      </c>
      <c r="I21" s="216">
        <f t="shared" si="4"/>
        <v>0</v>
      </c>
      <c r="J21" s="216">
        <f t="shared" si="4"/>
        <v>0</v>
      </c>
      <c r="K21" s="216">
        <f t="shared" si="4"/>
        <v>0</v>
      </c>
      <c r="L21" s="216">
        <f t="shared" si="4"/>
        <v>0</v>
      </c>
      <c r="M21" s="216">
        <f>M7+M14</f>
        <v>0</v>
      </c>
      <c r="N21" s="217">
        <f>N14+N7</f>
        <v>0</v>
      </c>
    </row>
    <row r="22" spans="1:14">
      <c r="E22" s="218"/>
      <c r="F22" s="218"/>
      <c r="G22" s="218"/>
      <c r="H22" s="218"/>
      <c r="I22" s="218"/>
      <c r="J22" s="218"/>
      <c r="K22" s="218"/>
      <c r="L22" s="218"/>
      <c r="M22" s="21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pane xSplit="1" ySplit="5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C38" sqref="C38:E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5" width="12.7109375" style="4" customWidth="1"/>
    <col min="6" max="6" width="15.42578125" style="4" customWidth="1"/>
    <col min="7" max="7" width="16.7109375" style="4" customWidth="1"/>
    <col min="8" max="16384" width="9.140625" style="5"/>
  </cols>
  <sheetData>
    <row r="1" spans="1:7">
      <c r="A1" s="2" t="s">
        <v>32</v>
      </c>
      <c r="B1" s="3" t="s">
        <v>415</v>
      </c>
    </row>
    <row r="2" spans="1:7">
      <c r="A2" s="2" t="s">
        <v>33</v>
      </c>
      <c r="B2" s="415">
        <v>43281</v>
      </c>
      <c r="C2" s="6"/>
      <c r="D2" s="7"/>
      <c r="E2" s="7"/>
      <c r="F2" s="7"/>
      <c r="G2" s="7"/>
    </row>
    <row r="3" spans="1:7">
      <c r="A3" s="2"/>
      <c r="B3" s="6"/>
      <c r="C3" s="6"/>
      <c r="D3" s="7"/>
      <c r="E3" s="7"/>
      <c r="F3" s="7"/>
      <c r="G3" s="7"/>
    </row>
    <row r="4" spans="1:7" ht="15" thickBot="1">
      <c r="A4" s="8" t="s">
        <v>145</v>
      </c>
      <c r="B4" s="9" t="s">
        <v>144</v>
      </c>
      <c r="C4" s="9"/>
      <c r="D4" s="9"/>
      <c r="E4" s="9"/>
      <c r="F4" s="9"/>
      <c r="G4" s="9"/>
    </row>
    <row r="5" spans="1:7">
      <c r="A5" s="377" t="s">
        <v>8</v>
      </c>
      <c r="B5" s="10"/>
      <c r="C5" s="375">
        <v>43252</v>
      </c>
      <c r="D5" s="375">
        <v>43160</v>
      </c>
      <c r="E5" s="375">
        <v>43070</v>
      </c>
      <c r="F5" s="375">
        <v>42979</v>
      </c>
      <c r="G5" s="376">
        <v>42887</v>
      </c>
    </row>
    <row r="6" spans="1:7">
      <c r="A6" s="378"/>
      <c r="B6" s="379" t="s">
        <v>143</v>
      </c>
      <c r="C6" s="326"/>
      <c r="D6" s="326"/>
      <c r="E6" s="326"/>
      <c r="F6" s="326"/>
      <c r="G6" s="353"/>
    </row>
    <row r="7" spans="1:7">
      <c r="A7" s="11"/>
      <c r="B7" s="380" t="s">
        <v>137</v>
      </c>
      <c r="C7" s="326"/>
      <c r="D7" s="326"/>
      <c r="E7" s="326"/>
      <c r="F7" s="326"/>
      <c r="G7" s="353"/>
    </row>
    <row r="8" spans="1:7" ht="15">
      <c r="A8" s="369">
        <v>1</v>
      </c>
      <c r="B8" s="381" t="s">
        <v>142</v>
      </c>
      <c r="C8" s="382">
        <v>188528761.14989999</v>
      </c>
      <c r="D8" s="383">
        <v>182766871.02289999</v>
      </c>
      <c r="E8" s="383">
        <v>175637524.36879998</v>
      </c>
      <c r="F8" s="383">
        <v>169458839.95536813</v>
      </c>
      <c r="G8" s="384">
        <v>166052814.27511388</v>
      </c>
    </row>
    <row r="9" spans="1:7" ht="15">
      <c r="A9" s="369">
        <v>2</v>
      </c>
      <c r="B9" s="381" t="s">
        <v>141</v>
      </c>
      <c r="C9" s="382">
        <v>188528761.14989999</v>
      </c>
      <c r="D9" s="383">
        <v>182766871.02289999</v>
      </c>
      <c r="E9" s="383">
        <v>175637524.36879998</v>
      </c>
      <c r="F9" s="383">
        <v>169458839.95536813</v>
      </c>
      <c r="G9" s="384">
        <v>166052814.27511388</v>
      </c>
    </row>
    <row r="10" spans="1:7" ht="15">
      <c r="A10" s="369">
        <v>3</v>
      </c>
      <c r="B10" s="381" t="s">
        <v>140</v>
      </c>
      <c r="C10" s="382">
        <v>199865409.81702045</v>
      </c>
      <c r="D10" s="383">
        <v>193384593.5121879</v>
      </c>
      <c r="E10" s="383">
        <v>187027071.78634802</v>
      </c>
      <c r="F10" s="383">
        <v>179135509.03805387</v>
      </c>
      <c r="G10" s="384">
        <v>176539448.15660587</v>
      </c>
    </row>
    <row r="11" spans="1:7" ht="15">
      <c r="A11" s="370"/>
      <c r="B11" s="379" t="s">
        <v>139</v>
      </c>
      <c r="C11" s="326"/>
      <c r="D11" s="326"/>
      <c r="E11" s="326"/>
      <c r="F11" s="326"/>
      <c r="G11" s="353"/>
    </row>
    <row r="12" spans="1:7" ht="15" customHeight="1">
      <c r="A12" s="369">
        <v>4</v>
      </c>
      <c r="B12" s="381" t="s">
        <v>272</v>
      </c>
      <c r="C12" s="385">
        <v>997805918.02298629</v>
      </c>
      <c r="D12" s="383">
        <v>941793246.47983563</v>
      </c>
      <c r="E12" s="383">
        <v>980272025</v>
      </c>
      <c r="F12" s="383">
        <v>1106457925.3890762</v>
      </c>
      <c r="G12" s="384">
        <v>1051305468.1464549</v>
      </c>
    </row>
    <row r="13" spans="1:7" ht="15">
      <c r="A13" s="370"/>
      <c r="B13" s="379" t="s">
        <v>138</v>
      </c>
      <c r="C13" s="326"/>
      <c r="D13" s="326"/>
      <c r="E13" s="326"/>
      <c r="F13" s="326"/>
      <c r="G13" s="353"/>
    </row>
    <row r="14" spans="1:7" s="12" customFormat="1" ht="15">
      <c r="A14" s="369"/>
      <c r="B14" s="380" t="s">
        <v>137</v>
      </c>
      <c r="C14" s="386"/>
      <c r="D14" s="383"/>
      <c r="E14" s="383"/>
      <c r="F14" s="383"/>
      <c r="G14" s="384"/>
    </row>
    <row r="15" spans="1:7" ht="15">
      <c r="A15" s="371">
        <v>5</v>
      </c>
      <c r="B15" s="381" t="s">
        <v>400</v>
      </c>
      <c r="C15" s="387">
        <v>0.18894331827921357</v>
      </c>
      <c r="D15" s="388">
        <v>0.19406262649050876</v>
      </c>
      <c r="E15" s="388">
        <v>0.1792</v>
      </c>
      <c r="F15" s="388">
        <v>0.15315434601435876</v>
      </c>
      <c r="G15" s="389">
        <v>0.15794915874249163</v>
      </c>
    </row>
    <row r="16" spans="1:7" ht="15" customHeight="1">
      <c r="A16" s="371">
        <v>6</v>
      </c>
      <c r="B16" s="381" t="s">
        <v>401</v>
      </c>
      <c r="C16" s="387">
        <v>0.18894331827921357</v>
      </c>
      <c r="D16" s="388">
        <v>0.19406262649050876</v>
      </c>
      <c r="E16" s="388">
        <v>0.1792</v>
      </c>
      <c r="F16" s="388">
        <v>0.15315434601435876</v>
      </c>
      <c r="G16" s="389">
        <v>0.15794915874249163</v>
      </c>
    </row>
    <row r="17" spans="1:7" ht="15">
      <c r="A17" s="371">
        <v>7</v>
      </c>
      <c r="B17" s="381" t="s">
        <v>402</v>
      </c>
      <c r="C17" s="387">
        <v>0.20030489517743688</v>
      </c>
      <c r="D17" s="388">
        <v>0.20533656854623494</v>
      </c>
      <c r="E17" s="388">
        <v>0.1908</v>
      </c>
      <c r="F17" s="388">
        <v>0.16189997371573117</v>
      </c>
      <c r="G17" s="389">
        <v>0.16792402732182171</v>
      </c>
    </row>
    <row r="18" spans="1:7" ht="15">
      <c r="A18" s="370"/>
      <c r="B18" s="390" t="s">
        <v>136</v>
      </c>
      <c r="C18" s="326"/>
      <c r="D18" s="326"/>
      <c r="E18" s="326"/>
      <c r="F18" s="326"/>
      <c r="G18" s="353"/>
    </row>
    <row r="19" spans="1:7" ht="15" customHeight="1">
      <c r="A19" s="372">
        <v>8</v>
      </c>
      <c r="B19" s="381" t="s">
        <v>135</v>
      </c>
      <c r="C19" s="391">
        <v>7.7036901215072812E-2</v>
      </c>
      <c r="D19" s="392">
        <v>7.566441192540542E-2</v>
      </c>
      <c r="E19" s="392">
        <v>7.4946567079218665E-2</v>
      </c>
      <c r="F19" s="392">
        <v>7.526942754315917E-2</v>
      </c>
      <c r="G19" s="393">
        <v>7.8100000000000003E-2</v>
      </c>
    </row>
    <row r="20" spans="1:7" ht="15">
      <c r="A20" s="372">
        <v>9</v>
      </c>
      <c r="B20" s="381" t="s">
        <v>134</v>
      </c>
      <c r="C20" s="391">
        <v>3.3245239096760554E-2</v>
      </c>
      <c r="D20" s="392">
        <v>3.2079929684506549E-2</v>
      </c>
      <c r="E20" s="392">
        <v>3.2015414467720368E-2</v>
      </c>
      <c r="F20" s="392">
        <v>3.11343276073392E-2</v>
      </c>
      <c r="G20" s="393">
        <v>3.09E-2</v>
      </c>
    </row>
    <row r="21" spans="1:7" ht="15">
      <c r="A21" s="372">
        <v>10</v>
      </c>
      <c r="B21" s="381" t="s">
        <v>133</v>
      </c>
      <c r="C21" s="391">
        <v>3.4335787043946166E-2</v>
      </c>
      <c r="D21" s="392">
        <v>3.3294769218199322E-2</v>
      </c>
      <c r="E21" s="392">
        <v>3.3342641126735101E-2</v>
      </c>
      <c r="F21" s="392">
        <v>3.3098371190060538E-2</v>
      </c>
      <c r="G21" s="393">
        <v>3.7900000000000003E-2</v>
      </c>
    </row>
    <row r="22" spans="1:7" ht="15">
      <c r="A22" s="372">
        <v>11</v>
      </c>
      <c r="B22" s="381" t="s">
        <v>132</v>
      </c>
      <c r="C22" s="391">
        <v>4.3791662118312258E-2</v>
      </c>
      <c r="D22" s="392">
        <v>4.3584482240898864E-2</v>
      </c>
      <c r="E22" s="392">
        <v>4.2931152611498304E-2</v>
      </c>
      <c r="F22" s="392">
        <v>4.4135099935819953E-2</v>
      </c>
      <c r="G22" s="393">
        <v>4.7199999999999999E-2</v>
      </c>
    </row>
    <row r="23" spans="1:7" ht="15">
      <c r="A23" s="372">
        <v>12</v>
      </c>
      <c r="B23" s="381" t="s">
        <v>277</v>
      </c>
      <c r="C23" s="391">
        <v>2.7310911771382874E-2</v>
      </c>
      <c r="D23" s="392">
        <v>2.4906213690861573E-2</v>
      </c>
      <c r="E23" s="392">
        <v>1.9064739246717925E-2</v>
      </c>
      <c r="F23" s="392">
        <v>2.3650646377033076E-2</v>
      </c>
      <c r="G23" s="393">
        <v>3.1399999999999997E-2</v>
      </c>
    </row>
    <row r="24" spans="1:7" ht="15">
      <c r="A24" s="372">
        <v>13</v>
      </c>
      <c r="B24" s="381" t="s">
        <v>278</v>
      </c>
      <c r="C24" s="391">
        <v>0.16548233279919716</v>
      </c>
      <c r="D24" s="392">
        <v>0.15174898298464098</v>
      </c>
      <c r="E24" s="392">
        <v>0.11042273274816664</v>
      </c>
      <c r="F24" s="392">
        <v>0.13057781479592165</v>
      </c>
      <c r="G24" s="393">
        <v>0.16450000000000001</v>
      </c>
    </row>
    <row r="25" spans="1:7" ht="15">
      <c r="A25" s="370"/>
      <c r="B25" s="390" t="s">
        <v>357</v>
      </c>
      <c r="C25" s="326"/>
      <c r="D25" s="326"/>
      <c r="E25" s="326"/>
      <c r="F25" s="326"/>
      <c r="G25" s="353"/>
    </row>
    <row r="26" spans="1:7" ht="15">
      <c r="A26" s="372">
        <v>14</v>
      </c>
      <c r="B26" s="381" t="s">
        <v>131</v>
      </c>
      <c r="C26" s="391">
        <v>4.3635759723426877E-2</v>
      </c>
      <c r="D26" s="392">
        <v>4.4231936387589578E-2</v>
      </c>
      <c r="E26" s="392">
        <v>4.0202410089652238E-2</v>
      </c>
      <c r="F26" s="392">
        <v>4.4566676542938402E-2</v>
      </c>
      <c r="G26" s="393">
        <v>3.9518381562037491E-2</v>
      </c>
    </row>
    <row r="27" spans="1:7" ht="15" customHeight="1">
      <c r="A27" s="372">
        <v>15</v>
      </c>
      <c r="B27" s="381" t="s">
        <v>130</v>
      </c>
      <c r="C27" s="391">
        <v>4.4171314808724299E-2</v>
      </c>
      <c r="D27" s="392">
        <v>4.4542014960707595E-2</v>
      </c>
      <c r="E27" s="392">
        <v>4.2572897270066808E-2</v>
      </c>
      <c r="F27" s="392">
        <v>4.3872806145318799E-2</v>
      </c>
      <c r="G27" s="393">
        <v>4.4754495699887799E-2</v>
      </c>
    </row>
    <row r="28" spans="1:7" ht="15">
      <c r="A28" s="372">
        <v>16</v>
      </c>
      <c r="B28" s="381" t="s">
        <v>129</v>
      </c>
      <c r="C28" s="391">
        <v>0.63930391514887086</v>
      </c>
      <c r="D28" s="392">
        <v>0.67932930734375485</v>
      </c>
      <c r="E28" s="392">
        <v>0.70244671712382811</v>
      </c>
      <c r="F28" s="392">
        <v>0.6831461482928749</v>
      </c>
      <c r="G28" s="393">
        <v>0.69144979051766087</v>
      </c>
    </row>
    <row r="29" spans="1:7" ht="15" customHeight="1">
      <c r="A29" s="372">
        <v>17</v>
      </c>
      <c r="B29" s="381" t="s">
        <v>128</v>
      </c>
      <c r="C29" s="391">
        <v>0.58203727548934747</v>
      </c>
      <c r="D29" s="392">
        <v>0.59843618708836344</v>
      </c>
      <c r="E29" s="392">
        <v>0.63640000777086259</v>
      </c>
      <c r="F29" s="392">
        <v>0.63258514059894189</v>
      </c>
      <c r="G29" s="393">
        <v>0.59091301495322313</v>
      </c>
    </row>
    <row r="30" spans="1:7" ht="15">
      <c r="A30" s="372">
        <v>18</v>
      </c>
      <c r="B30" s="381" t="s">
        <v>127</v>
      </c>
      <c r="C30" s="391">
        <v>-9.3635834371846459E-4</v>
      </c>
      <c r="D30" s="392">
        <v>-2.7100260994307006E-2</v>
      </c>
      <c r="E30" s="392">
        <v>0.42198681516073522</v>
      </c>
      <c r="F30" s="392">
        <v>0.27051708569088739</v>
      </c>
      <c r="G30" s="393">
        <v>0.104</v>
      </c>
    </row>
    <row r="31" spans="1:7" ht="15" customHeight="1">
      <c r="A31" s="370"/>
      <c r="B31" s="390" t="s">
        <v>358</v>
      </c>
      <c r="C31" s="326"/>
      <c r="D31" s="326"/>
      <c r="E31" s="326"/>
      <c r="F31" s="326"/>
      <c r="G31" s="353"/>
    </row>
    <row r="32" spans="1:7" ht="15" customHeight="1">
      <c r="A32" s="372">
        <v>19</v>
      </c>
      <c r="B32" s="381" t="s">
        <v>126</v>
      </c>
      <c r="C32" s="394">
        <v>0.28986743013800187</v>
      </c>
      <c r="D32" s="395">
        <v>0.27255043114327254</v>
      </c>
      <c r="E32" s="395">
        <v>0.33062383764990216</v>
      </c>
      <c r="F32" s="395">
        <v>0.36562836576790586</v>
      </c>
      <c r="G32" s="396">
        <v>0.28969403961779694</v>
      </c>
    </row>
    <row r="33" spans="1:7" ht="15" customHeight="1">
      <c r="A33" s="372">
        <v>20</v>
      </c>
      <c r="B33" s="381" t="s">
        <v>125</v>
      </c>
      <c r="C33" s="394">
        <v>0.72674256958572669</v>
      </c>
      <c r="D33" s="395">
        <v>0.74880719803003681</v>
      </c>
      <c r="E33" s="395">
        <v>0.77702373638695932</v>
      </c>
      <c r="F33" s="395">
        <v>0.77100760571675786</v>
      </c>
      <c r="G33" s="396">
        <v>0.76925071275553736</v>
      </c>
    </row>
    <row r="34" spans="1:7" ht="15" customHeight="1">
      <c r="A34" s="372">
        <v>21</v>
      </c>
      <c r="B34" s="381" t="s">
        <v>124</v>
      </c>
      <c r="C34" s="394">
        <v>0.20938541124840987</v>
      </c>
      <c r="D34" s="395">
        <v>0.20475561258242744</v>
      </c>
      <c r="E34" s="395">
        <v>0.31950991449381555</v>
      </c>
      <c r="F34" s="395">
        <v>0.22830230748679953</v>
      </c>
      <c r="G34" s="396">
        <v>0.24450596692485432</v>
      </c>
    </row>
    <row r="35" spans="1:7" ht="15" customHeight="1">
      <c r="A35" s="373"/>
      <c r="B35" s="390" t="s">
        <v>404</v>
      </c>
      <c r="C35" s="326"/>
      <c r="D35" s="326"/>
      <c r="E35" s="326"/>
      <c r="F35" s="326"/>
      <c r="G35" s="353"/>
    </row>
    <row r="36" spans="1:7" ht="15">
      <c r="A36" s="372">
        <v>22</v>
      </c>
      <c r="B36" s="381" t="s">
        <v>384</v>
      </c>
      <c r="C36" s="397">
        <v>307246026.69032496</v>
      </c>
      <c r="D36" s="398">
        <v>284074433.26709998</v>
      </c>
      <c r="E36" s="398">
        <v>364002821.09360003</v>
      </c>
      <c r="F36" s="326"/>
      <c r="G36" s="353"/>
    </row>
    <row r="37" spans="1:7" ht="15" customHeight="1">
      <c r="A37" s="372">
        <v>23</v>
      </c>
      <c r="B37" s="381" t="s">
        <v>396</v>
      </c>
      <c r="C37" s="397">
        <v>86763605.298276603</v>
      </c>
      <c r="D37" s="398">
        <v>211179840.64003697</v>
      </c>
      <c r="E37" s="398">
        <v>256930199.31259182</v>
      </c>
      <c r="F37" s="326"/>
      <c r="G37" s="353"/>
    </row>
    <row r="38" spans="1:7" ht="15.75" thickBot="1">
      <c r="A38" s="374">
        <v>24</v>
      </c>
      <c r="B38" s="238" t="s">
        <v>385</v>
      </c>
      <c r="C38" s="475">
        <v>1.5191118366610572</v>
      </c>
      <c r="D38" s="476">
        <v>1.3451777991977665</v>
      </c>
      <c r="E38" s="476">
        <v>1.4167381727312611</v>
      </c>
      <c r="F38" s="399"/>
      <c r="G38" s="400"/>
    </row>
    <row r="39" spans="1:7">
      <c r="A39" s="13"/>
    </row>
    <row r="40" spans="1:7" ht="38.25">
      <c r="B40" s="317" t="s">
        <v>405</v>
      </c>
    </row>
    <row r="41" spans="1:7" ht="51">
      <c r="B41" s="317" t="s">
        <v>403</v>
      </c>
    </row>
    <row r="43" spans="1:7">
      <c r="B43" s="3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A45" sqref="A45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32</v>
      </c>
      <c r="B1" s="4" t="str">
        <f>'1. key ratios '!B1</f>
        <v>Basisbank</v>
      </c>
    </row>
    <row r="2" spans="1:8">
      <c r="A2" s="2" t="s">
        <v>33</v>
      </c>
      <c r="B2" s="416">
        <f>'1. key ratios '!B2</f>
        <v>43281</v>
      </c>
    </row>
    <row r="3" spans="1:8">
      <c r="A3" s="2"/>
    </row>
    <row r="4" spans="1:8" ht="15" thickBot="1">
      <c r="A4" s="14" t="s">
        <v>34</v>
      </c>
      <c r="B4" s="15" t="s">
        <v>35</v>
      </c>
      <c r="C4" s="14"/>
      <c r="D4" s="16"/>
      <c r="E4" s="16"/>
      <c r="F4" s="17"/>
      <c r="G4" s="17"/>
      <c r="H4" s="18" t="s">
        <v>75</v>
      </c>
    </row>
    <row r="5" spans="1:8">
      <c r="A5" s="19"/>
      <c r="B5" s="20"/>
      <c r="C5" s="422" t="s">
        <v>70</v>
      </c>
      <c r="D5" s="423"/>
      <c r="E5" s="424"/>
      <c r="F5" s="422" t="s">
        <v>74</v>
      </c>
      <c r="G5" s="423"/>
      <c r="H5" s="425"/>
    </row>
    <row r="6" spans="1:8">
      <c r="A6" s="21" t="s">
        <v>8</v>
      </c>
      <c r="B6" s="22" t="s">
        <v>36</v>
      </c>
      <c r="C6" s="23" t="s">
        <v>71</v>
      </c>
      <c r="D6" s="23" t="s">
        <v>72</v>
      </c>
      <c r="E6" s="23" t="s">
        <v>73</v>
      </c>
      <c r="F6" s="23" t="s">
        <v>71</v>
      </c>
      <c r="G6" s="23" t="s">
        <v>72</v>
      </c>
      <c r="H6" s="24" t="s">
        <v>73</v>
      </c>
    </row>
    <row r="7" spans="1:8">
      <c r="A7" s="21">
        <v>1</v>
      </c>
      <c r="B7" s="25" t="s">
        <v>37</v>
      </c>
      <c r="C7" s="26">
        <v>13857124.119999999</v>
      </c>
      <c r="D7" s="26">
        <v>16416479.5614</v>
      </c>
      <c r="E7" s="27">
        <v>30273603.681400001</v>
      </c>
      <c r="F7" s="28">
        <v>10988620.68</v>
      </c>
      <c r="G7" s="29">
        <v>13350775.3486</v>
      </c>
      <c r="H7" s="30">
        <v>24339396.0286</v>
      </c>
    </row>
    <row r="8" spans="1:8">
      <c r="A8" s="21">
        <v>2</v>
      </c>
      <c r="B8" s="25" t="s">
        <v>38</v>
      </c>
      <c r="C8" s="26">
        <v>6672798.0999999996</v>
      </c>
      <c r="D8" s="26">
        <v>154622009.2383</v>
      </c>
      <c r="E8" s="27">
        <v>161294807.33829999</v>
      </c>
      <c r="F8" s="28">
        <v>11148938.630000001</v>
      </c>
      <c r="G8" s="29">
        <v>96445760.615999997</v>
      </c>
      <c r="H8" s="30">
        <v>107594699.24599999</v>
      </c>
    </row>
    <row r="9" spans="1:8">
      <c r="A9" s="21">
        <v>3</v>
      </c>
      <c r="B9" s="25" t="s">
        <v>39</v>
      </c>
      <c r="C9" s="26">
        <v>623871.6</v>
      </c>
      <c r="D9" s="26">
        <v>39908427.186900005</v>
      </c>
      <c r="E9" s="27">
        <v>40532298.786900006</v>
      </c>
      <c r="F9" s="28">
        <v>175855.33</v>
      </c>
      <c r="G9" s="29">
        <v>19628131.468699999</v>
      </c>
      <c r="H9" s="30">
        <v>19803986.798699997</v>
      </c>
    </row>
    <row r="10" spans="1:8">
      <c r="A10" s="21">
        <v>4</v>
      </c>
      <c r="B10" s="25" t="s">
        <v>40</v>
      </c>
      <c r="C10" s="26">
        <v>0</v>
      </c>
      <c r="D10" s="26">
        <v>0</v>
      </c>
      <c r="E10" s="27">
        <v>0</v>
      </c>
      <c r="F10" s="28">
        <v>0</v>
      </c>
      <c r="G10" s="29">
        <v>0</v>
      </c>
      <c r="H10" s="30">
        <v>0</v>
      </c>
    </row>
    <row r="11" spans="1:8">
      <c r="A11" s="21">
        <v>5</v>
      </c>
      <c r="B11" s="25" t="s">
        <v>41</v>
      </c>
      <c r="C11" s="26">
        <v>150702964.31999999</v>
      </c>
      <c r="D11" s="26">
        <v>0</v>
      </c>
      <c r="E11" s="27">
        <v>150702964.31999999</v>
      </c>
      <c r="F11" s="28">
        <v>126402536.42</v>
      </c>
      <c r="G11" s="29">
        <v>0</v>
      </c>
      <c r="H11" s="30">
        <v>126402536.42</v>
      </c>
    </row>
    <row r="12" spans="1:8">
      <c r="A12" s="21">
        <v>6.1</v>
      </c>
      <c r="B12" s="31" t="s">
        <v>42</v>
      </c>
      <c r="C12" s="26">
        <v>283452203.01999998</v>
      </c>
      <c r="D12" s="26">
        <v>502395536.7385</v>
      </c>
      <c r="E12" s="27">
        <v>785847739.75849998</v>
      </c>
      <c r="F12" s="28">
        <v>188430536.56</v>
      </c>
      <c r="G12" s="29">
        <v>422265974.9612</v>
      </c>
      <c r="H12" s="30">
        <v>610696511.52119994</v>
      </c>
    </row>
    <row r="13" spans="1:8">
      <c r="A13" s="21">
        <v>6.2</v>
      </c>
      <c r="B13" s="31" t="s">
        <v>43</v>
      </c>
      <c r="C13" s="26">
        <v>-9510796.2051814497</v>
      </c>
      <c r="D13" s="26">
        <v>-25201131.699415699</v>
      </c>
      <c r="E13" s="27">
        <v>-34711927.904597148</v>
      </c>
      <c r="F13" s="28">
        <v>-6095463.8427999998</v>
      </c>
      <c r="G13" s="29">
        <v>-21235950.556012001</v>
      </c>
      <c r="H13" s="30">
        <v>-27331414.398812</v>
      </c>
    </row>
    <row r="14" spans="1:8">
      <c r="A14" s="21">
        <v>6</v>
      </c>
      <c r="B14" s="25" t="s">
        <v>44</v>
      </c>
      <c r="C14" s="27">
        <v>273941406.8148185</v>
      </c>
      <c r="D14" s="27">
        <v>477194405.03908432</v>
      </c>
      <c r="E14" s="27">
        <v>751135811.85390282</v>
      </c>
      <c r="F14" s="27">
        <v>182335072.71720001</v>
      </c>
      <c r="G14" s="27">
        <v>401030024.40518802</v>
      </c>
      <c r="H14" s="30">
        <v>583365097.12238801</v>
      </c>
    </row>
    <row r="15" spans="1:8">
      <c r="A15" s="21">
        <v>7</v>
      </c>
      <c r="B15" s="25" t="s">
        <v>45</v>
      </c>
      <c r="C15" s="26">
        <v>4975095.55</v>
      </c>
      <c r="D15" s="26">
        <v>2809963.1347999997</v>
      </c>
      <c r="E15" s="27">
        <v>7785058.684799999</v>
      </c>
      <c r="F15" s="28">
        <v>3399804.78</v>
      </c>
      <c r="G15" s="29">
        <v>2570509.2267999998</v>
      </c>
      <c r="H15" s="30">
        <v>5970314.0067999996</v>
      </c>
    </row>
    <row r="16" spans="1:8">
      <c r="A16" s="21">
        <v>8</v>
      </c>
      <c r="B16" s="25" t="s">
        <v>205</v>
      </c>
      <c r="C16" s="26">
        <v>9506263.0720000006</v>
      </c>
      <c r="D16" s="26">
        <v>0</v>
      </c>
      <c r="E16" s="27">
        <v>9506263.0720000006</v>
      </c>
      <c r="F16" s="28">
        <v>4709515.5009999992</v>
      </c>
      <c r="G16" s="29">
        <v>0</v>
      </c>
      <c r="H16" s="30">
        <v>4709515.5009999992</v>
      </c>
    </row>
    <row r="17" spans="1:8">
      <c r="A17" s="21">
        <v>9</v>
      </c>
      <c r="B17" s="25" t="s">
        <v>46</v>
      </c>
      <c r="C17" s="26">
        <v>4362704.66</v>
      </c>
      <c r="D17" s="26">
        <v>0</v>
      </c>
      <c r="E17" s="27">
        <v>4362704.66</v>
      </c>
      <c r="F17" s="28">
        <v>3859355.1</v>
      </c>
      <c r="G17" s="29">
        <v>0</v>
      </c>
      <c r="H17" s="30">
        <v>3859355.1</v>
      </c>
    </row>
    <row r="18" spans="1:8">
      <c r="A18" s="21">
        <v>10</v>
      </c>
      <c r="B18" s="25" t="s">
        <v>47</v>
      </c>
      <c r="C18" s="26">
        <v>23862282.34</v>
      </c>
      <c r="D18" s="26">
        <v>0</v>
      </c>
      <c r="E18" s="27">
        <v>23862282.34</v>
      </c>
      <c r="F18" s="28">
        <v>21963347.52</v>
      </c>
      <c r="G18" s="29">
        <v>0</v>
      </c>
      <c r="H18" s="30">
        <v>21963347.52</v>
      </c>
    </row>
    <row r="19" spans="1:8">
      <c r="A19" s="21">
        <v>11</v>
      </c>
      <c r="B19" s="25" t="s">
        <v>48</v>
      </c>
      <c r="C19" s="26">
        <v>7971442.4952000007</v>
      </c>
      <c r="D19" s="26">
        <v>420204.553816</v>
      </c>
      <c r="E19" s="27">
        <v>8391647.0490160007</v>
      </c>
      <c r="F19" s="28">
        <v>4209335.0159999998</v>
      </c>
      <c r="G19" s="29">
        <v>261340.27929999999</v>
      </c>
      <c r="H19" s="30">
        <v>4470675.2952999994</v>
      </c>
    </row>
    <row r="20" spans="1:8">
      <c r="A20" s="21">
        <v>12</v>
      </c>
      <c r="B20" s="33" t="s">
        <v>49</v>
      </c>
      <c r="C20" s="27">
        <v>496475953.0720185</v>
      </c>
      <c r="D20" s="27">
        <v>691371488.71430039</v>
      </c>
      <c r="E20" s="27">
        <v>1187847441.7863188</v>
      </c>
      <c r="F20" s="27">
        <v>369192381.69420004</v>
      </c>
      <c r="G20" s="27">
        <v>533286541.34458804</v>
      </c>
      <c r="H20" s="30">
        <v>902478923.03878808</v>
      </c>
    </row>
    <row r="21" spans="1:8">
      <c r="A21" s="21"/>
      <c r="B21" s="22" t="s">
        <v>50</v>
      </c>
      <c r="C21" s="34"/>
      <c r="D21" s="34"/>
      <c r="E21" s="34"/>
      <c r="F21" s="35"/>
      <c r="G21" s="36"/>
      <c r="H21" s="37"/>
    </row>
    <row r="22" spans="1:8">
      <c r="A22" s="21">
        <v>13</v>
      </c>
      <c r="B22" s="25" t="s">
        <v>51</v>
      </c>
      <c r="C22" s="26">
        <v>25001144.460000001</v>
      </c>
      <c r="D22" s="26">
        <v>33096600</v>
      </c>
      <c r="E22" s="27">
        <v>58097744.460000001</v>
      </c>
      <c r="F22" s="28">
        <v>1344.96</v>
      </c>
      <c r="G22" s="29">
        <v>14816009.274600001</v>
      </c>
      <c r="H22" s="30">
        <v>14817354.234600002</v>
      </c>
    </row>
    <row r="23" spans="1:8">
      <c r="A23" s="21">
        <v>14</v>
      </c>
      <c r="B23" s="25" t="s">
        <v>52</v>
      </c>
      <c r="C23" s="26">
        <v>79437085.999999985</v>
      </c>
      <c r="D23" s="26">
        <v>53826908.156499997</v>
      </c>
      <c r="E23" s="27">
        <v>133263994.15649998</v>
      </c>
      <c r="F23" s="28">
        <v>67405471.659999996</v>
      </c>
      <c r="G23" s="29">
        <v>41286717.061099999</v>
      </c>
      <c r="H23" s="30">
        <v>108692188.7211</v>
      </c>
    </row>
    <row r="24" spans="1:8">
      <c r="A24" s="21">
        <v>15</v>
      </c>
      <c r="B24" s="25" t="s">
        <v>53</v>
      </c>
      <c r="C24" s="26">
        <v>42658100.710000001</v>
      </c>
      <c r="D24" s="26">
        <v>72795830.232299998</v>
      </c>
      <c r="E24" s="27">
        <v>115453930.94229999</v>
      </c>
      <c r="F24" s="28">
        <v>30731898</v>
      </c>
      <c r="G24" s="29">
        <v>81237394.985799998</v>
      </c>
      <c r="H24" s="30">
        <v>111969292.9858</v>
      </c>
    </row>
    <row r="25" spans="1:8">
      <c r="A25" s="21">
        <v>16</v>
      </c>
      <c r="B25" s="25" t="s">
        <v>54</v>
      </c>
      <c r="C25" s="26">
        <v>72451848.629999995</v>
      </c>
      <c r="D25" s="26">
        <v>301945962.21239996</v>
      </c>
      <c r="E25" s="27">
        <v>374397810.84239995</v>
      </c>
      <c r="F25" s="28">
        <v>22067542.439999998</v>
      </c>
      <c r="G25" s="29">
        <v>284480311.47539997</v>
      </c>
      <c r="H25" s="30">
        <v>306547853.91539997</v>
      </c>
    </row>
    <row r="26" spans="1:8">
      <c r="A26" s="21">
        <v>17</v>
      </c>
      <c r="B26" s="25" t="s">
        <v>55</v>
      </c>
      <c r="C26" s="34"/>
      <c r="D26" s="34"/>
      <c r="E26" s="27">
        <v>0</v>
      </c>
      <c r="F26" s="35"/>
      <c r="G26" s="36"/>
      <c r="H26" s="30">
        <v>0</v>
      </c>
    </row>
    <row r="27" spans="1:8">
      <c r="A27" s="21">
        <v>18</v>
      </c>
      <c r="B27" s="25" t="s">
        <v>56</v>
      </c>
      <c r="C27" s="26">
        <v>40000000</v>
      </c>
      <c r="D27" s="26">
        <v>248594015.4928</v>
      </c>
      <c r="E27" s="27">
        <v>288594015.4928</v>
      </c>
      <c r="F27" s="28">
        <v>37061166.299999997</v>
      </c>
      <c r="G27" s="29">
        <v>127420317.6002</v>
      </c>
      <c r="H27" s="30">
        <v>164481483.90020001</v>
      </c>
    </row>
    <row r="28" spans="1:8">
      <c r="A28" s="21">
        <v>19</v>
      </c>
      <c r="B28" s="25" t="s">
        <v>57</v>
      </c>
      <c r="C28" s="26">
        <v>1489432.6400000001</v>
      </c>
      <c r="D28" s="26">
        <v>8075575.6958999997</v>
      </c>
      <c r="E28" s="27">
        <v>9565008.3358999994</v>
      </c>
      <c r="F28" s="28">
        <v>622926.13</v>
      </c>
      <c r="G28" s="29">
        <v>5402865.1189999999</v>
      </c>
      <c r="H28" s="30">
        <v>6025791.2489999998</v>
      </c>
    </row>
    <row r="29" spans="1:8">
      <c r="A29" s="21">
        <v>20</v>
      </c>
      <c r="B29" s="25" t="s">
        <v>58</v>
      </c>
      <c r="C29" s="26">
        <v>9446880.5398036893</v>
      </c>
      <c r="D29" s="26">
        <v>1032904.22289317</v>
      </c>
      <c r="E29" s="27">
        <v>10479784.762696858</v>
      </c>
      <c r="F29" s="28">
        <v>8980821.6632000003</v>
      </c>
      <c r="G29" s="29">
        <v>1656119.494374</v>
      </c>
      <c r="H29" s="30">
        <v>10636941.157574</v>
      </c>
    </row>
    <row r="30" spans="1:8">
      <c r="A30" s="21">
        <v>21</v>
      </c>
      <c r="B30" s="25" t="s">
        <v>59</v>
      </c>
      <c r="C30" s="26">
        <v>0</v>
      </c>
      <c r="D30" s="26">
        <v>0</v>
      </c>
      <c r="E30" s="27">
        <v>0</v>
      </c>
      <c r="F30" s="28">
        <v>0</v>
      </c>
      <c r="G30" s="29">
        <v>0</v>
      </c>
      <c r="H30" s="30">
        <v>0</v>
      </c>
    </row>
    <row r="31" spans="1:8">
      <c r="A31" s="21">
        <v>22</v>
      </c>
      <c r="B31" s="33" t="s">
        <v>60</v>
      </c>
      <c r="C31" s="27">
        <v>270484492.97980368</v>
      </c>
      <c r="D31" s="27">
        <v>719367796.01279306</v>
      </c>
      <c r="E31" s="27">
        <v>989852288.99259675</v>
      </c>
      <c r="F31" s="27">
        <v>166871171.15319997</v>
      </c>
      <c r="G31" s="27">
        <v>556299735.01047397</v>
      </c>
      <c r="H31" s="30">
        <v>723170906.16367388</v>
      </c>
    </row>
    <row r="32" spans="1:8">
      <c r="A32" s="21"/>
      <c r="B32" s="22" t="s">
        <v>61</v>
      </c>
      <c r="C32" s="34"/>
      <c r="D32" s="34"/>
      <c r="E32" s="26"/>
      <c r="F32" s="35"/>
      <c r="G32" s="36"/>
      <c r="H32" s="37"/>
    </row>
    <row r="33" spans="1:8">
      <c r="A33" s="21">
        <v>23</v>
      </c>
      <c r="B33" s="25" t="s">
        <v>62</v>
      </c>
      <c r="C33" s="26">
        <v>16096897</v>
      </c>
      <c r="D33" s="34"/>
      <c r="E33" s="27">
        <v>16096897</v>
      </c>
      <c r="F33" s="28">
        <v>16057277</v>
      </c>
      <c r="G33" s="36"/>
      <c r="H33" s="30">
        <v>16057277</v>
      </c>
    </row>
    <row r="34" spans="1:8">
      <c r="A34" s="21">
        <v>24</v>
      </c>
      <c r="B34" s="25" t="s">
        <v>63</v>
      </c>
      <c r="C34" s="26">
        <v>0</v>
      </c>
      <c r="D34" s="34"/>
      <c r="E34" s="27">
        <v>0</v>
      </c>
      <c r="F34" s="28">
        <v>0</v>
      </c>
      <c r="G34" s="36"/>
      <c r="H34" s="30">
        <v>0</v>
      </c>
    </row>
    <row r="35" spans="1:8">
      <c r="A35" s="21">
        <v>25</v>
      </c>
      <c r="B35" s="32" t="s">
        <v>64</v>
      </c>
      <c r="C35" s="26">
        <v>0</v>
      </c>
      <c r="D35" s="34"/>
      <c r="E35" s="27">
        <v>0</v>
      </c>
      <c r="F35" s="28">
        <v>0</v>
      </c>
      <c r="G35" s="36"/>
      <c r="H35" s="30">
        <v>0</v>
      </c>
    </row>
    <row r="36" spans="1:8">
      <c r="A36" s="21">
        <v>26</v>
      </c>
      <c r="B36" s="25" t="s">
        <v>65</v>
      </c>
      <c r="C36" s="26">
        <v>75284047.799999997</v>
      </c>
      <c r="D36" s="34"/>
      <c r="E36" s="27">
        <v>75284047.799999997</v>
      </c>
      <c r="F36" s="28">
        <v>74865296.099999994</v>
      </c>
      <c r="G36" s="36"/>
      <c r="H36" s="30">
        <v>74865296.099999994</v>
      </c>
    </row>
    <row r="37" spans="1:8">
      <c r="A37" s="21">
        <v>27</v>
      </c>
      <c r="B37" s="25" t="s">
        <v>66</v>
      </c>
      <c r="C37" s="26">
        <v>82128715.530000001</v>
      </c>
      <c r="D37" s="34"/>
      <c r="E37" s="27">
        <v>82128715.530000001</v>
      </c>
      <c r="F37" s="28">
        <v>65529804.509999998</v>
      </c>
      <c r="G37" s="36"/>
      <c r="H37" s="30">
        <v>65529804.509999998</v>
      </c>
    </row>
    <row r="38" spans="1:8">
      <c r="A38" s="21">
        <v>28</v>
      </c>
      <c r="B38" s="25" t="s">
        <v>67</v>
      </c>
      <c r="C38" s="26">
        <v>15883837.269899998</v>
      </c>
      <c r="D38" s="34"/>
      <c r="E38" s="27">
        <v>15883837.269899998</v>
      </c>
      <c r="F38" s="28">
        <v>14253984.075113866</v>
      </c>
      <c r="G38" s="36"/>
      <c r="H38" s="30">
        <v>14253984.075113866</v>
      </c>
    </row>
    <row r="39" spans="1:8">
      <c r="A39" s="21">
        <v>29</v>
      </c>
      <c r="B39" s="25" t="s">
        <v>68</v>
      </c>
      <c r="C39" s="26">
        <v>8601655.1899999995</v>
      </c>
      <c r="D39" s="34"/>
      <c r="E39" s="27">
        <v>8601655.1899999995</v>
      </c>
      <c r="F39" s="28">
        <v>8601655.1899999995</v>
      </c>
      <c r="G39" s="36"/>
      <c r="H39" s="30">
        <v>8601655.1899999995</v>
      </c>
    </row>
    <row r="40" spans="1:8">
      <c r="A40" s="21">
        <v>30</v>
      </c>
      <c r="B40" s="286" t="s">
        <v>273</v>
      </c>
      <c r="C40" s="26">
        <v>197995152.78989998</v>
      </c>
      <c r="D40" s="34"/>
      <c r="E40" s="27">
        <v>197995152.78989998</v>
      </c>
      <c r="F40" s="28">
        <v>179308016.87511384</v>
      </c>
      <c r="G40" s="36"/>
      <c r="H40" s="30">
        <v>179308016.87511384</v>
      </c>
    </row>
    <row r="41" spans="1:8" ht="15" thickBot="1">
      <c r="A41" s="38">
        <v>31</v>
      </c>
      <c r="B41" s="39" t="s">
        <v>69</v>
      </c>
      <c r="C41" s="40">
        <v>468479645.76970363</v>
      </c>
      <c r="D41" s="40">
        <v>719367796.01279306</v>
      </c>
      <c r="E41" s="40">
        <v>1187847441.7824967</v>
      </c>
      <c r="F41" s="40">
        <v>346179188.02831382</v>
      </c>
      <c r="G41" s="40">
        <v>556299735.01047397</v>
      </c>
      <c r="H41" s="41">
        <v>902478923.03878784</v>
      </c>
    </row>
    <row r="43" spans="1:8">
      <c r="B43" s="42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34" activePane="bottomRight" state="frozen"/>
      <selection activeCell="B9" sqref="B9"/>
      <selection pane="topRight" activeCell="B9" sqref="B9"/>
      <selection pane="bottomLeft" activeCell="B9" sqref="B9"/>
      <selection pane="bottomRight" activeCell="H67" sqref="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16384" width="9.140625" style="4"/>
  </cols>
  <sheetData>
    <row r="1" spans="1:8">
      <c r="A1" s="2" t="s">
        <v>32</v>
      </c>
      <c r="B1" s="4" t="str">
        <f>'1. key ratios '!B1</f>
        <v>Basisbank</v>
      </c>
      <c r="C1" s="3"/>
    </row>
    <row r="2" spans="1:8">
      <c r="A2" s="2" t="s">
        <v>33</v>
      </c>
      <c r="B2" s="416">
        <f>'1. key ratios '!B2</f>
        <v>43281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4" t="s">
        <v>200</v>
      </c>
      <c r="B4" s="239" t="s">
        <v>24</v>
      </c>
      <c r="C4" s="14"/>
      <c r="D4" s="16"/>
      <c r="E4" s="16"/>
      <c r="F4" s="17"/>
      <c r="G4" s="17"/>
      <c r="H4" s="45" t="s">
        <v>75</v>
      </c>
    </row>
    <row r="5" spans="1:8">
      <c r="A5" s="46" t="s">
        <v>8</v>
      </c>
      <c r="B5" s="47"/>
      <c r="C5" s="422" t="s">
        <v>70</v>
      </c>
      <c r="D5" s="423"/>
      <c r="E5" s="424"/>
      <c r="F5" s="422" t="s">
        <v>74</v>
      </c>
      <c r="G5" s="423"/>
      <c r="H5" s="425"/>
    </row>
    <row r="6" spans="1:8">
      <c r="A6" s="48" t="s">
        <v>8</v>
      </c>
      <c r="B6" s="49"/>
      <c r="C6" s="50" t="s">
        <v>71</v>
      </c>
      <c r="D6" s="50" t="s">
        <v>72</v>
      </c>
      <c r="E6" s="50" t="s">
        <v>73</v>
      </c>
      <c r="F6" s="50" t="s">
        <v>71</v>
      </c>
      <c r="G6" s="50" t="s">
        <v>72</v>
      </c>
      <c r="H6" s="51" t="s">
        <v>73</v>
      </c>
    </row>
    <row r="7" spans="1:8">
      <c r="A7" s="52"/>
      <c r="B7" s="239" t="s">
        <v>199</v>
      </c>
      <c r="C7" s="53"/>
      <c r="D7" s="53"/>
      <c r="E7" s="53"/>
      <c r="F7" s="53"/>
      <c r="G7" s="53"/>
      <c r="H7" s="54"/>
    </row>
    <row r="8" spans="1:8">
      <c r="A8" s="52">
        <v>1</v>
      </c>
      <c r="B8" s="55" t="s">
        <v>198</v>
      </c>
      <c r="C8" s="477">
        <v>333212.75</v>
      </c>
      <c r="D8" s="477">
        <v>671660.29</v>
      </c>
      <c r="E8" s="478">
        <v>1004873.04</v>
      </c>
      <c r="F8" s="477">
        <v>284328.15000000002</v>
      </c>
      <c r="G8" s="477">
        <v>188677.12</v>
      </c>
      <c r="H8" s="479">
        <v>473005.27</v>
      </c>
    </row>
    <row r="9" spans="1:8">
      <c r="A9" s="52">
        <v>2</v>
      </c>
      <c r="B9" s="55" t="s">
        <v>197</v>
      </c>
      <c r="C9" s="480">
        <v>14255113.327099998</v>
      </c>
      <c r="D9" s="480">
        <v>22014488.574199997</v>
      </c>
      <c r="E9" s="478">
        <v>36269601.901299998</v>
      </c>
      <c r="F9" s="480">
        <v>9071359.6026999988</v>
      </c>
      <c r="G9" s="480">
        <v>19953383.285299998</v>
      </c>
      <c r="H9" s="479">
        <v>29024742.887999997</v>
      </c>
    </row>
    <row r="10" spans="1:8">
      <c r="A10" s="52">
        <v>2.1</v>
      </c>
      <c r="B10" s="56" t="s">
        <v>196</v>
      </c>
      <c r="C10" s="477">
        <v>204309.96</v>
      </c>
      <c r="D10" s="477"/>
      <c r="E10" s="478">
        <v>204309.96</v>
      </c>
      <c r="F10" s="477">
        <v>171989.17980000001</v>
      </c>
      <c r="G10" s="477"/>
      <c r="H10" s="479">
        <v>171989.17980000001</v>
      </c>
    </row>
    <row r="11" spans="1:8">
      <c r="A11" s="52">
        <v>2.2000000000000002</v>
      </c>
      <c r="B11" s="56" t="s">
        <v>195</v>
      </c>
      <c r="C11" s="477">
        <v>2190135.9717000001</v>
      </c>
      <c r="D11" s="477">
        <v>9723004.3959999997</v>
      </c>
      <c r="E11" s="478">
        <v>11913140.367699999</v>
      </c>
      <c r="F11" s="477">
        <v>1942378.6292999999</v>
      </c>
      <c r="G11" s="477">
        <v>7883127.2614000002</v>
      </c>
      <c r="H11" s="479">
        <v>9825505.8906999994</v>
      </c>
    </row>
    <row r="12" spans="1:8">
      <c r="A12" s="52">
        <v>2.2999999999999998</v>
      </c>
      <c r="B12" s="56" t="s">
        <v>194</v>
      </c>
      <c r="C12" s="477">
        <v>436108.53129999997</v>
      </c>
      <c r="D12" s="477">
        <v>297229.70559999999</v>
      </c>
      <c r="E12" s="478">
        <v>733338.2368999999</v>
      </c>
      <c r="F12" s="477">
        <v>262503.81760000001</v>
      </c>
      <c r="G12" s="477">
        <v>6105.5177000000003</v>
      </c>
      <c r="H12" s="479">
        <v>268609.33530000004</v>
      </c>
    </row>
    <row r="13" spans="1:8">
      <c r="A13" s="52">
        <v>2.4</v>
      </c>
      <c r="B13" s="56" t="s">
        <v>193</v>
      </c>
      <c r="C13" s="477">
        <v>449546.40669999999</v>
      </c>
      <c r="D13" s="477">
        <v>345576.68780000001</v>
      </c>
      <c r="E13" s="478">
        <v>795123.09450000001</v>
      </c>
      <c r="F13" s="477">
        <v>252773.1727</v>
      </c>
      <c r="G13" s="477">
        <v>429443.88520000002</v>
      </c>
      <c r="H13" s="479">
        <v>682217.05790000001</v>
      </c>
    </row>
    <row r="14" spans="1:8">
      <c r="A14" s="52">
        <v>2.5</v>
      </c>
      <c r="B14" s="56" t="s">
        <v>192</v>
      </c>
      <c r="C14" s="477">
        <v>485528.06310000003</v>
      </c>
      <c r="D14" s="477">
        <v>2052601.8415999999</v>
      </c>
      <c r="E14" s="478">
        <v>2538129.9046999998</v>
      </c>
      <c r="F14" s="477">
        <v>296409.07459999999</v>
      </c>
      <c r="G14" s="477">
        <v>2236861.9279</v>
      </c>
      <c r="H14" s="479">
        <v>2533271.0024999999</v>
      </c>
    </row>
    <row r="15" spans="1:8">
      <c r="A15" s="52">
        <v>2.6</v>
      </c>
      <c r="B15" s="56" t="s">
        <v>191</v>
      </c>
      <c r="C15" s="477">
        <v>684866.92310000001</v>
      </c>
      <c r="D15" s="477">
        <v>387876.95059999998</v>
      </c>
      <c r="E15" s="478">
        <v>1072743.8736999999</v>
      </c>
      <c r="F15" s="477">
        <v>373243.7721</v>
      </c>
      <c r="G15" s="477">
        <v>518468.52919999999</v>
      </c>
      <c r="H15" s="479">
        <v>891712.30129999993</v>
      </c>
    </row>
    <row r="16" spans="1:8">
      <c r="A16" s="52">
        <v>2.7</v>
      </c>
      <c r="B16" s="56" t="s">
        <v>190</v>
      </c>
      <c r="C16" s="477">
        <v>10126.948</v>
      </c>
      <c r="D16" s="477">
        <v>372756.2721</v>
      </c>
      <c r="E16" s="478">
        <v>382883.22009999998</v>
      </c>
      <c r="F16" s="477">
        <v>76.784099999999995</v>
      </c>
      <c r="G16" s="477">
        <v>24971.6597</v>
      </c>
      <c r="H16" s="479">
        <v>25048.443800000001</v>
      </c>
    </row>
    <row r="17" spans="1:8">
      <c r="A17" s="52">
        <v>2.8</v>
      </c>
      <c r="B17" s="56" t="s">
        <v>189</v>
      </c>
      <c r="C17" s="477">
        <v>7657955.2023999998</v>
      </c>
      <c r="D17" s="477">
        <v>6427290.4285000004</v>
      </c>
      <c r="E17" s="478">
        <v>14085245.630899999</v>
      </c>
      <c r="F17" s="477">
        <v>3973106.48</v>
      </c>
      <c r="G17" s="477">
        <v>6769155.0374999996</v>
      </c>
      <c r="H17" s="479">
        <v>10742261.5175</v>
      </c>
    </row>
    <row r="18" spans="1:8">
      <c r="A18" s="52">
        <v>2.9</v>
      </c>
      <c r="B18" s="56" t="s">
        <v>188</v>
      </c>
      <c r="C18" s="477">
        <v>2136535.3207999999</v>
      </c>
      <c r="D18" s="477">
        <v>2408152.2919999999</v>
      </c>
      <c r="E18" s="478">
        <v>4544687.6128000002</v>
      </c>
      <c r="F18" s="477">
        <v>1798878.6924999999</v>
      </c>
      <c r="G18" s="477">
        <v>2085249.4667</v>
      </c>
      <c r="H18" s="479">
        <v>3884128.1591999996</v>
      </c>
    </row>
    <row r="19" spans="1:8">
      <c r="A19" s="52">
        <v>3</v>
      </c>
      <c r="B19" s="55" t="s">
        <v>187</v>
      </c>
      <c r="C19" s="477">
        <v>329859.44</v>
      </c>
      <c r="D19" s="477">
        <v>754560.57</v>
      </c>
      <c r="E19" s="478">
        <v>1084420.01</v>
      </c>
      <c r="F19" s="477">
        <v>144919.87</v>
      </c>
      <c r="G19" s="477">
        <v>471732.66</v>
      </c>
      <c r="H19" s="479">
        <v>616652.53</v>
      </c>
    </row>
    <row r="20" spans="1:8">
      <c r="A20" s="52">
        <v>4</v>
      </c>
      <c r="B20" s="55" t="s">
        <v>186</v>
      </c>
      <c r="C20" s="477">
        <v>5705367.8200000003</v>
      </c>
      <c r="D20" s="477"/>
      <c r="E20" s="478">
        <v>5705367.8200000003</v>
      </c>
      <c r="F20" s="477">
        <v>4847348.08</v>
      </c>
      <c r="G20" s="477"/>
      <c r="H20" s="479">
        <v>4847348.08</v>
      </c>
    </row>
    <row r="21" spans="1:8">
      <c r="A21" s="52">
        <v>5</v>
      </c>
      <c r="B21" s="55" t="s">
        <v>185</v>
      </c>
      <c r="C21" s="477">
        <v>634870.76</v>
      </c>
      <c r="D21" s="477">
        <v>104995.05</v>
      </c>
      <c r="E21" s="478">
        <v>739865.81</v>
      </c>
      <c r="F21" s="477">
        <v>381840.68</v>
      </c>
      <c r="G21" s="477">
        <v>74551.48</v>
      </c>
      <c r="H21" s="479">
        <v>456392.16</v>
      </c>
    </row>
    <row r="22" spans="1:8">
      <c r="A22" s="52">
        <v>6</v>
      </c>
      <c r="B22" s="57" t="s">
        <v>184</v>
      </c>
      <c r="C22" s="480">
        <v>21258424.097100001</v>
      </c>
      <c r="D22" s="480">
        <v>23545704.484199997</v>
      </c>
      <c r="E22" s="478">
        <v>44804128.581299998</v>
      </c>
      <c r="F22" s="480">
        <v>14729796.382699998</v>
      </c>
      <c r="G22" s="480">
        <v>20688344.545299999</v>
      </c>
      <c r="H22" s="479">
        <v>35418140.927999996</v>
      </c>
    </row>
    <row r="23" spans="1:8">
      <c r="A23" s="52"/>
      <c r="B23" s="239" t="s">
        <v>183</v>
      </c>
      <c r="C23" s="481"/>
      <c r="D23" s="481"/>
      <c r="E23" s="482"/>
      <c r="F23" s="481"/>
      <c r="G23" s="481"/>
      <c r="H23" s="483"/>
    </row>
    <row r="24" spans="1:8">
      <c r="A24" s="52">
        <v>7</v>
      </c>
      <c r="B24" s="55" t="s">
        <v>182</v>
      </c>
      <c r="C24" s="477">
        <v>2742356.0005999999</v>
      </c>
      <c r="D24" s="477">
        <v>838444.81420000002</v>
      </c>
      <c r="E24" s="478">
        <v>3580800.8147999998</v>
      </c>
      <c r="F24" s="477">
        <v>2083619.9487999999</v>
      </c>
      <c r="G24" s="477">
        <v>1055416.2291000001</v>
      </c>
      <c r="H24" s="479">
        <v>3139036.1779</v>
      </c>
    </row>
    <row r="25" spans="1:8">
      <c r="A25" s="52">
        <v>8</v>
      </c>
      <c r="B25" s="55" t="s">
        <v>181</v>
      </c>
      <c r="C25" s="477">
        <v>2421408.4235999999</v>
      </c>
      <c r="D25" s="477">
        <v>4572702.6030000001</v>
      </c>
      <c r="E25" s="478">
        <v>6994111.0265999995</v>
      </c>
      <c r="F25" s="477">
        <v>911738.27789999999</v>
      </c>
      <c r="G25" s="477">
        <v>4981775.6697000004</v>
      </c>
      <c r="H25" s="479">
        <v>5893513.9476000005</v>
      </c>
    </row>
    <row r="26" spans="1:8">
      <c r="A26" s="52">
        <v>9</v>
      </c>
      <c r="B26" s="55" t="s">
        <v>180</v>
      </c>
      <c r="C26" s="477">
        <v>604354.06000000006</v>
      </c>
      <c r="D26" s="477">
        <v>175126.97</v>
      </c>
      <c r="E26" s="478">
        <v>779481.03</v>
      </c>
      <c r="F26" s="477">
        <v>191578.73</v>
      </c>
      <c r="G26" s="477">
        <v>147854.20000000001</v>
      </c>
      <c r="H26" s="479">
        <v>339432.93000000005</v>
      </c>
    </row>
    <row r="27" spans="1:8">
      <c r="A27" s="52">
        <v>10</v>
      </c>
      <c r="B27" s="55" t="s">
        <v>179</v>
      </c>
      <c r="C27" s="477">
        <v>68853.539999999994</v>
      </c>
      <c r="D27" s="477"/>
      <c r="E27" s="478">
        <v>68853.539999999994</v>
      </c>
      <c r="F27" s="477">
        <v>79359.89</v>
      </c>
      <c r="G27" s="477"/>
      <c r="H27" s="479">
        <v>79359.89</v>
      </c>
    </row>
    <row r="28" spans="1:8">
      <c r="A28" s="52">
        <v>11</v>
      </c>
      <c r="B28" s="55" t="s">
        <v>178</v>
      </c>
      <c r="C28" s="477">
        <v>1429760.15</v>
      </c>
      <c r="D28" s="477">
        <v>6482194.4100000001</v>
      </c>
      <c r="E28" s="478">
        <v>7911954.5600000005</v>
      </c>
      <c r="F28" s="477">
        <v>1127408.22</v>
      </c>
      <c r="G28" s="477">
        <v>3442709.4</v>
      </c>
      <c r="H28" s="479">
        <v>4570117.62</v>
      </c>
    </row>
    <row r="29" spans="1:8">
      <c r="A29" s="52">
        <v>12</v>
      </c>
      <c r="B29" s="55" t="s">
        <v>177</v>
      </c>
      <c r="C29" s="477"/>
      <c r="D29" s="477"/>
      <c r="E29" s="478">
        <v>0</v>
      </c>
      <c r="F29" s="477"/>
      <c r="G29" s="477"/>
      <c r="H29" s="479">
        <v>0</v>
      </c>
    </row>
    <row r="30" spans="1:8">
      <c r="A30" s="52">
        <v>13</v>
      </c>
      <c r="B30" s="58" t="s">
        <v>176</v>
      </c>
      <c r="C30" s="480">
        <v>7266732.1742000002</v>
      </c>
      <c r="D30" s="480">
        <v>12068468.7972</v>
      </c>
      <c r="E30" s="478">
        <v>19335200.9714</v>
      </c>
      <c r="F30" s="480">
        <v>4393705.0667000003</v>
      </c>
      <c r="G30" s="480">
        <v>9627755.4988000002</v>
      </c>
      <c r="H30" s="479">
        <v>14021460.5655</v>
      </c>
    </row>
    <row r="31" spans="1:8">
      <c r="A31" s="52">
        <v>14</v>
      </c>
      <c r="B31" s="58" t="s">
        <v>175</v>
      </c>
      <c r="C31" s="480">
        <v>13991691.922900001</v>
      </c>
      <c r="D31" s="480">
        <v>11477235.686999997</v>
      </c>
      <c r="E31" s="478">
        <v>25468927.609899998</v>
      </c>
      <c r="F31" s="480">
        <v>10336091.315999998</v>
      </c>
      <c r="G31" s="480">
        <v>11060589.046499999</v>
      </c>
      <c r="H31" s="479">
        <v>21396680.362499997</v>
      </c>
    </row>
    <row r="32" spans="1:8">
      <c r="A32" s="52"/>
      <c r="B32" s="59"/>
      <c r="C32" s="484"/>
      <c r="D32" s="485"/>
      <c r="E32" s="482"/>
      <c r="F32" s="485"/>
      <c r="G32" s="485"/>
      <c r="H32" s="483"/>
    </row>
    <row r="33" spans="1:8">
      <c r="A33" s="52"/>
      <c r="B33" s="59" t="s">
        <v>174</v>
      </c>
      <c r="C33" s="481"/>
      <c r="D33" s="481"/>
      <c r="E33" s="482"/>
      <c r="F33" s="481"/>
      <c r="G33" s="481"/>
      <c r="H33" s="483"/>
    </row>
    <row r="34" spans="1:8">
      <c r="A34" s="52">
        <v>15</v>
      </c>
      <c r="B34" s="60" t="s">
        <v>173</v>
      </c>
      <c r="C34" s="478">
        <v>1934047.65</v>
      </c>
      <c r="D34" s="478">
        <v>855083.06</v>
      </c>
      <c r="E34" s="478">
        <v>2789130.71</v>
      </c>
      <c r="F34" s="478">
        <v>893327.5199999999</v>
      </c>
      <c r="G34" s="478">
        <v>423565.64000000013</v>
      </c>
      <c r="H34" s="478">
        <v>1316893.1600000001</v>
      </c>
    </row>
    <row r="35" spans="1:8">
      <c r="A35" s="52">
        <v>15.1</v>
      </c>
      <c r="B35" s="56" t="s">
        <v>172</v>
      </c>
      <c r="C35" s="477">
        <v>2707440.96</v>
      </c>
      <c r="D35" s="477">
        <v>2170939.46</v>
      </c>
      <c r="E35" s="478">
        <v>4878380.42</v>
      </c>
      <c r="F35" s="477">
        <v>1549746.67</v>
      </c>
      <c r="G35" s="477">
        <v>1218412.8500000001</v>
      </c>
      <c r="H35" s="478">
        <v>2768159.52</v>
      </c>
    </row>
    <row r="36" spans="1:8">
      <c r="A36" s="52">
        <v>15.2</v>
      </c>
      <c r="B36" s="56" t="s">
        <v>171</v>
      </c>
      <c r="C36" s="477">
        <v>773393.31</v>
      </c>
      <c r="D36" s="477">
        <v>1315856.3999999999</v>
      </c>
      <c r="E36" s="478">
        <v>2089249.71</v>
      </c>
      <c r="F36" s="477">
        <v>656419.15</v>
      </c>
      <c r="G36" s="477">
        <v>794847.21</v>
      </c>
      <c r="H36" s="478">
        <v>1451266.3599999999</v>
      </c>
    </row>
    <row r="37" spans="1:8">
      <c r="A37" s="52">
        <v>16</v>
      </c>
      <c r="B37" s="55" t="s">
        <v>170</v>
      </c>
      <c r="C37" s="477"/>
      <c r="D37" s="477"/>
      <c r="E37" s="478">
        <v>0</v>
      </c>
      <c r="F37" s="477"/>
      <c r="G37" s="477"/>
      <c r="H37" s="478">
        <v>0</v>
      </c>
    </row>
    <row r="38" spans="1:8">
      <c r="A38" s="52">
        <v>17</v>
      </c>
      <c r="B38" s="55" t="s">
        <v>169</v>
      </c>
      <c r="C38" s="477"/>
      <c r="D38" s="477"/>
      <c r="E38" s="478">
        <v>0</v>
      </c>
      <c r="F38" s="477"/>
      <c r="G38" s="477"/>
      <c r="H38" s="478">
        <v>0</v>
      </c>
    </row>
    <row r="39" spans="1:8">
      <c r="A39" s="52">
        <v>18</v>
      </c>
      <c r="B39" s="55" t="s">
        <v>168</v>
      </c>
      <c r="C39" s="477"/>
      <c r="D39" s="477"/>
      <c r="E39" s="478">
        <v>0</v>
      </c>
      <c r="F39" s="477"/>
      <c r="G39" s="477"/>
      <c r="H39" s="478">
        <v>0</v>
      </c>
    </row>
    <row r="40" spans="1:8">
      <c r="A40" s="52">
        <v>19</v>
      </c>
      <c r="B40" s="55" t="s">
        <v>167</v>
      </c>
      <c r="C40" s="477">
        <v>1937518.08</v>
      </c>
      <c r="D40" s="477"/>
      <c r="E40" s="478">
        <v>1937518.08</v>
      </c>
      <c r="F40" s="477">
        <v>1830302.69</v>
      </c>
      <c r="G40" s="477"/>
      <c r="H40" s="478">
        <v>1830302.69</v>
      </c>
    </row>
    <row r="41" spans="1:8">
      <c r="A41" s="52">
        <v>20</v>
      </c>
      <c r="B41" s="55" t="s">
        <v>166</v>
      </c>
      <c r="C41" s="477">
        <v>-188970.33</v>
      </c>
      <c r="D41" s="477"/>
      <c r="E41" s="478">
        <v>-188970.33</v>
      </c>
      <c r="F41" s="477">
        <v>-179304.61</v>
      </c>
      <c r="G41" s="477"/>
      <c r="H41" s="478">
        <v>-179304.61</v>
      </c>
    </row>
    <row r="42" spans="1:8">
      <c r="A42" s="52">
        <v>21</v>
      </c>
      <c r="B42" s="55" t="s">
        <v>165</v>
      </c>
      <c r="C42" s="477">
        <v>751853.72</v>
      </c>
      <c r="D42" s="477"/>
      <c r="E42" s="478">
        <v>751853.72</v>
      </c>
      <c r="F42" s="477">
        <v>280842.23</v>
      </c>
      <c r="G42" s="477"/>
      <c r="H42" s="478">
        <v>280842.23</v>
      </c>
    </row>
    <row r="43" spans="1:8">
      <c r="A43" s="52">
        <v>22</v>
      </c>
      <c r="B43" s="55" t="s">
        <v>164</v>
      </c>
      <c r="C43" s="477">
        <v>78069.570000000007</v>
      </c>
      <c r="D43" s="477">
        <v>3010.72</v>
      </c>
      <c r="E43" s="478">
        <v>81080.290000000008</v>
      </c>
      <c r="F43" s="477">
        <v>105720.71</v>
      </c>
      <c r="G43" s="477">
        <v>440.56</v>
      </c>
      <c r="H43" s="478">
        <v>106161.27</v>
      </c>
    </row>
    <row r="44" spans="1:8">
      <c r="A44" s="52">
        <v>23</v>
      </c>
      <c r="B44" s="55" t="s">
        <v>163</v>
      </c>
      <c r="C44" s="477">
        <v>210808.63</v>
      </c>
      <c r="D44" s="477">
        <v>404512.81</v>
      </c>
      <c r="E44" s="478">
        <v>615321.43999999994</v>
      </c>
      <c r="F44" s="477">
        <v>251733.6</v>
      </c>
      <c r="G44" s="477">
        <v>376622.76</v>
      </c>
      <c r="H44" s="478">
        <v>628356.36</v>
      </c>
    </row>
    <row r="45" spans="1:8">
      <c r="A45" s="52">
        <v>24</v>
      </c>
      <c r="B45" s="58" t="s">
        <v>279</v>
      </c>
      <c r="C45" s="480">
        <v>4723327.32</v>
      </c>
      <c r="D45" s="480">
        <v>1262606.5900000001</v>
      </c>
      <c r="E45" s="478">
        <v>5985933.9100000001</v>
      </c>
      <c r="F45" s="480">
        <v>3182622.14</v>
      </c>
      <c r="G45" s="480">
        <v>800628.9600000002</v>
      </c>
      <c r="H45" s="478">
        <v>3983251.1000000006</v>
      </c>
    </row>
    <row r="46" spans="1:8">
      <c r="A46" s="52"/>
      <c r="B46" s="239" t="s">
        <v>162</v>
      </c>
      <c r="C46" s="481"/>
      <c r="D46" s="481"/>
      <c r="E46" s="482"/>
      <c r="F46" s="481"/>
      <c r="G46" s="481"/>
      <c r="H46" s="483"/>
    </row>
    <row r="47" spans="1:8">
      <c r="A47" s="52">
        <v>25</v>
      </c>
      <c r="B47" s="55" t="s">
        <v>161</v>
      </c>
      <c r="C47" s="477">
        <v>547366.30000000005</v>
      </c>
      <c r="D47" s="477">
        <v>8557.09</v>
      </c>
      <c r="E47" s="478">
        <v>555923.39</v>
      </c>
      <c r="F47" s="477">
        <v>462005.18</v>
      </c>
      <c r="G47" s="477">
        <v>12309.95</v>
      </c>
      <c r="H47" s="479">
        <v>474315.13</v>
      </c>
    </row>
    <row r="48" spans="1:8">
      <c r="A48" s="52">
        <v>26</v>
      </c>
      <c r="B48" s="55" t="s">
        <v>160</v>
      </c>
      <c r="C48" s="477">
        <v>895884.2</v>
      </c>
      <c r="D48" s="477">
        <v>58803.64</v>
      </c>
      <c r="E48" s="478">
        <v>954687.84</v>
      </c>
      <c r="F48" s="477">
        <v>697134.28</v>
      </c>
      <c r="G48" s="477">
        <v>12907.03</v>
      </c>
      <c r="H48" s="479">
        <v>710041.31</v>
      </c>
    </row>
    <row r="49" spans="1:8">
      <c r="A49" s="52">
        <v>27</v>
      </c>
      <c r="B49" s="55" t="s">
        <v>159</v>
      </c>
      <c r="C49" s="477">
        <v>7189898.3399999999</v>
      </c>
      <c r="D49" s="477"/>
      <c r="E49" s="478">
        <v>7189898.3399999999</v>
      </c>
      <c r="F49" s="477">
        <v>5175765.84</v>
      </c>
      <c r="G49" s="477">
        <v>0</v>
      </c>
      <c r="H49" s="479">
        <v>5175765.84</v>
      </c>
    </row>
    <row r="50" spans="1:8">
      <c r="A50" s="52">
        <v>28</v>
      </c>
      <c r="B50" s="55" t="s">
        <v>158</v>
      </c>
      <c r="C50" s="477">
        <v>37455.269999999997</v>
      </c>
      <c r="D50" s="477"/>
      <c r="E50" s="478">
        <v>37455.269999999997</v>
      </c>
      <c r="F50" s="477">
        <v>32705.06</v>
      </c>
      <c r="G50" s="477">
        <v>0</v>
      </c>
      <c r="H50" s="479">
        <v>32705.06</v>
      </c>
    </row>
    <row r="51" spans="1:8">
      <c r="A51" s="52">
        <v>29</v>
      </c>
      <c r="B51" s="55" t="s">
        <v>157</v>
      </c>
      <c r="C51" s="477">
        <v>805438.15</v>
      </c>
      <c r="D51" s="477"/>
      <c r="E51" s="478">
        <v>805438.15</v>
      </c>
      <c r="F51" s="477">
        <v>631190.85</v>
      </c>
      <c r="G51" s="477">
        <v>0</v>
      </c>
      <c r="H51" s="479">
        <v>631190.85</v>
      </c>
    </row>
    <row r="52" spans="1:8">
      <c r="A52" s="52">
        <v>30</v>
      </c>
      <c r="B52" s="55" t="s">
        <v>156</v>
      </c>
      <c r="C52" s="477">
        <v>1362033.6</v>
      </c>
      <c r="D52" s="477">
        <v>17085.43</v>
      </c>
      <c r="E52" s="478">
        <v>1379119.03</v>
      </c>
      <c r="F52" s="477">
        <v>1059895.8673861313</v>
      </c>
      <c r="G52" s="477">
        <v>0</v>
      </c>
      <c r="H52" s="479">
        <v>1059895.8673861313</v>
      </c>
    </row>
    <row r="53" spans="1:8">
      <c r="A53" s="52">
        <v>31</v>
      </c>
      <c r="B53" s="58" t="s">
        <v>280</v>
      </c>
      <c r="C53" s="480">
        <v>10838075.859999999</v>
      </c>
      <c r="D53" s="480">
        <v>84446.16</v>
      </c>
      <c r="E53" s="478">
        <v>10922522.02</v>
      </c>
      <c r="F53" s="480">
        <v>8058697.0773861306</v>
      </c>
      <c r="G53" s="480">
        <v>25216.980000000003</v>
      </c>
      <c r="H53" s="478">
        <v>8083914.057386131</v>
      </c>
    </row>
    <row r="54" spans="1:8">
      <c r="A54" s="52">
        <v>32</v>
      </c>
      <c r="B54" s="58" t="s">
        <v>281</v>
      </c>
      <c r="C54" s="480">
        <v>-6114748.5399999991</v>
      </c>
      <c r="D54" s="480">
        <v>1178160.4300000002</v>
      </c>
      <c r="E54" s="478">
        <v>-4936588.1099999994</v>
      </c>
      <c r="F54" s="480">
        <v>-4876074.9373861309</v>
      </c>
      <c r="G54" s="480">
        <v>775411.98000000021</v>
      </c>
      <c r="H54" s="478">
        <v>-4100662.9573861305</v>
      </c>
    </row>
    <row r="55" spans="1:8">
      <c r="A55" s="52"/>
      <c r="B55" s="59"/>
      <c r="C55" s="485"/>
      <c r="D55" s="485"/>
      <c r="E55" s="482"/>
      <c r="F55" s="485"/>
      <c r="G55" s="485"/>
      <c r="H55" s="483"/>
    </row>
    <row r="56" spans="1:8">
      <c r="A56" s="52">
        <v>33</v>
      </c>
      <c r="B56" s="58" t="s">
        <v>155</v>
      </c>
      <c r="C56" s="480">
        <v>7876943.3829000015</v>
      </c>
      <c r="D56" s="480">
        <v>12655396.116999997</v>
      </c>
      <c r="E56" s="478">
        <v>20532339.499899998</v>
      </c>
      <c r="F56" s="480">
        <v>5460016.3786138669</v>
      </c>
      <c r="G56" s="480">
        <v>11836001.0265</v>
      </c>
      <c r="H56" s="479">
        <v>17296017.405113868</v>
      </c>
    </row>
    <row r="57" spans="1:8">
      <c r="A57" s="52"/>
      <c r="B57" s="59"/>
      <c r="C57" s="485"/>
      <c r="D57" s="485"/>
      <c r="E57" s="482"/>
      <c r="F57" s="485"/>
      <c r="G57" s="485"/>
      <c r="H57" s="483"/>
    </row>
    <row r="58" spans="1:8">
      <c r="A58" s="52">
        <v>34</v>
      </c>
      <c r="B58" s="55" t="s">
        <v>154</v>
      </c>
      <c r="C58" s="477">
        <v>1493016.41</v>
      </c>
      <c r="D58" s="477"/>
      <c r="E58" s="478">
        <v>1493016.41</v>
      </c>
      <c r="F58" s="477">
        <v>1169435.25</v>
      </c>
      <c r="G58" s="477">
        <v>0</v>
      </c>
      <c r="H58" s="479">
        <v>1169435.25</v>
      </c>
    </row>
    <row r="59" spans="1:8" s="240" customFormat="1">
      <c r="A59" s="52">
        <v>35</v>
      </c>
      <c r="B59" s="55" t="s">
        <v>153</v>
      </c>
      <c r="C59" s="477"/>
      <c r="D59" s="477"/>
      <c r="E59" s="478">
        <v>0</v>
      </c>
      <c r="F59" s="477"/>
      <c r="G59" s="477">
        <v>0</v>
      </c>
      <c r="H59" s="479">
        <v>0</v>
      </c>
    </row>
    <row r="60" spans="1:8">
      <c r="A60" s="52">
        <v>36</v>
      </c>
      <c r="B60" s="55" t="s">
        <v>152</v>
      </c>
      <c r="C60" s="477">
        <v>1565196.82</v>
      </c>
      <c r="D60" s="477"/>
      <c r="E60" s="478">
        <v>1565196.82</v>
      </c>
      <c r="F60" s="477">
        <v>291726.24</v>
      </c>
      <c r="G60" s="477">
        <v>0</v>
      </c>
      <c r="H60" s="479">
        <v>291726.24</v>
      </c>
    </row>
    <row r="61" spans="1:8">
      <c r="A61" s="52">
        <v>37</v>
      </c>
      <c r="B61" s="58" t="s">
        <v>151</v>
      </c>
      <c r="C61" s="480">
        <v>3058213.23</v>
      </c>
      <c r="D61" s="480">
        <v>0</v>
      </c>
      <c r="E61" s="478">
        <v>3058213.23</v>
      </c>
      <c r="F61" s="480">
        <v>1461161.49</v>
      </c>
      <c r="G61" s="480">
        <v>0</v>
      </c>
      <c r="H61" s="479">
        <v>1461161.49</v>
      </c>
    </row>
    <row r="62" spans="1:8">
      <c r="A62" s="52"/>
      <c r="B62" s="61"/>
      <c r="C62" s="481"/>
      <c r="D62" s="481"/>
      <c r="E62" s="482"/>
      <c r="F62" s="481"/>
      <c r="G62" s="481"/>
      <c r="H62" s="483"/>
    </row>
    <row r="63" spans="1:8">
      <c r="A63" s="52">
        <v>38</v>
      </c>
      <c r="B63" s="62" t="s">
        <v>150</v>
      </c>
      <c r="C63" s="480">
        <v>4818730.152900001</v>
      </c>
      <c r="D63" s="480">
        <v>12655396.116999997</v>
      </c>
      <c r="E63" s="478">
        <v>17474126.269899998</v>
      </c>
      <c r="F63" s="480">
        <v>3998854.8886138666</v>
      </c>
      <c r="G63" s="480">
        <v>11836001.0265</v>
      </c>
      <c r="H63" s="479">
        <v>15834855.915113866</v>
      </c>
    </row>
    <row r="64" spans="1:8">
      <c r="A64" s="48">
        <v>39</v>
      </c>
      <c r="B64" s="55" t="s">
        <v>149</v>
      </c>
      <c r="C64" s="486">
        <v>1589244</v>
      </c>
      <c r="D64" s="486"/>
      <c r="E64" s="478">
        <v>1589244</v>
      </c>
      <c r="F64" s="486">
        <v>1580101.84</v>
      </c>
      <c r="G64" s="486"/>
      <c r="H64" s="479">
        <v>1580101.84</v>
      </c>
    </row>
    <row r="65" spans="1:8">
      <c r="A65" s="52">
        <v>40</v>
      </c>
      <c r="B65" s="58" t="s">
        <v>148</v>
      </c>
      <c r="C65" s="480">
        <v>3229486.152900001</v>
      </c>
      <c r="D65" s="480">
        <v>12655396.116999997</v>
      </c>
      <c r="E65" s="478">
        <v>15884882.269899998</v>
      </c>
      <c r="F65" s="480">
        <v>2418753.0486138668</v>
      </c>
      <c r="G65" s="480">
        <v>11836001.0265</v>
      </c>
      <c r="H65" s="479">
        <v>14254754.075113866</v>
      </c>
    </row>
    <row r="66" spans="1:8">
      <c r="A66" s="48">
        <v>41</v>
      </c>
      <c r="B66" s="55" t="s">
        <v>147</v>
      </c>
      <c r="C66" s="486">
        <v>-1045</v>
      </c>
      <c r="D66" s="486"/>
      <c r="E66" s="478">
        <v>-1045</v>
      </c>
      <c r="F66" s="486">
        <v>-770</v>
      </c>
      <c r="G66" s="486"/>
      <c r="H66" s="479">
        <v>-770</v>
      </c>
    </row>
    <row r="67" spans="1:8" ht="13.5" thickBot="1">
      <c r="A67" s="63">
        <v>42</v>
      </c>
      <c r="B67" s="64" t="s">
        <v>146</v>
      </c>
      <c r="C67" s="487">
        <v>3228441.152900001</v>
      </c>
      <c r="D67" s="487">
        <v>12655396.116999997</v>
      </c>
      <c r="E67" s="488">
        <v>15883837.269899998</v>
      </c>
      <c r="F67" s="487">
        <v>2417983.0486138668</v>
      </c>
      <c r="G67" s="487">
        <v>11836001.0265</v>
      </c>
      <c r="H67" s="489">
        <v>14253984.075113866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C1" zoomScaleNormal="100" workbookViewId="0">
      <selection activeCell="W16" sqref="W1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5.140625" style="5" customWidth="1"/>
    <col min="5" max="5" width="15.42578125" style="5" customWidth="1"/>
    <col min="6" max="8" width="15.5703125" style="5" customWidth="1"/>
    <col min="9" max="16384" width="9.140625" style="5"/>
  </cols>
  <sheetData>
    <row r="1" spans="1:8">
      <c r="A1" s="2" t="s">
        <v>32</v>
      </c>
      <c r="B1" s="4" t="str">
        <f>'1. key ratios '!B1</f>
        <v>Basisbank</v>
      </c>
    </row>
    <row r="2" spans="1:8">
      <c r="A2" s="2" t="s">
        <v>33</v>
      </c>
      <c r="B2" s="416">
        <f>'1. key ratios '!B2</f>
        <v>43281</v>
      </c>
    </row>
    <row r="3" spans="1:8">
      <c r="A3" s="4"/>
    </row>
    <row r="4" spans="1:8" ht="15" thickBot="1">
      <c r="A4" s="4" t="s">
        <v>76</v>
      </c>
      <c r="B4" s="4"/>
      <c r="C4" s="219"/>
      <c r="D4" s="219"/>
      <c r="E4" s="219"/>
      <c r="F4" s="220"/>
      <c r="G4" s="220"/>
      <c r="H4" s="221" t="s">
        <v>75</v>
      </c>
    </row>
    <row r="5" spans="1:8">
      <c r="A5" s="426" t="s">
        <v>8</v>
      </c>
      <c r="B5" s="428" t="s">
        <v>346</v>
      </c>
      <c r="C5" s="422" t="s">
        <v>70</v>
      </c>
      <c r="D5" s="423"/>
      <c r="E5" s="424"/>
      <c r="F5" s="422" t="s">
        <v>74</v>
      </c>
      <c r="G5" s="423"/>
      <c r="H5" s="425"/>
    </row>
    <row r="6" spans="1:8">
      <c r="A6" s="427"/>
      <c r="B6" s="429"/>
      <c r="C6" s="23" t="s">
        <v>293</v>
      </c>
      <c r="D6" s="23" t="s">
        <v>123</v>
      </c>
      <c r="E6" s="23" t="s">
        <v>110</v>
      </c>
      <c r="F6" s="23" t="s">
        <v>293</v>
      </c>
      <c r="G6" s="23" t="s">
        <v>123</v>
      </c>
      <c r="H6" s="24" t="s">
        <v>110</v>
      </c>
    </row>
    <row r="7" spans="1:8" s="12" customFormat="1">
      <c r="A7" s="222">
        <v>1</v>
      </c>
      <c r="B7" s="223" t="s">
        <v>380</v>
      </c>
      <c r="C7" s="29">
        <v>70986535.330000013</v>
      </c>
      <c r="D7" s="29">
        <v>43161269.428899989</v>
      </c>
      <c r="E7" s="224">
        <v>114147804.7589</v>
      </c>
      <c r="F7" s="29">
        <v>52909467.43</v>
      </c>
      <c r="G7" s="29">
        <v>39001426.262800001</v>
      </c>
      <c r="H7" s="30">
        <v>91910893.6928</v>
      </c>
    </row>
    <row r="8" spans="1:8" s="12" customFormat="1">
      <c r="A8" s="222">
        <v>1.1000000000000001</v>
      </c>
      <c r="B8" s="273" t="s">
        <v>311</v>
      </c>
      <c r="C8" s="29">
        <v>42999854.340000004</v>
      </c>
      <c r="D8" s="29">
        <v>8657994.4882999994</v>
      </c>
      <c r="E8" s="224">
        <v>51657848.828299999</v>
      </c>
      <c r="F8" s="29">
        <v>28365768.66</v>
      </c>
      <c r="G8" s="29">
        <v>5606224.3463000003</v>
      </c>
      <c r="H8" s="30">
        <v>33971993.006300002</v>
      </c>
    </row>
    <row r="9" spans="1:8" s="12" customFormat="1">
      <c r="A9" s="222">
        <v>1.2</v>
      </c>
      <c r="B9" s="273" t="s">
        <v>312</v>
      </c>
      <c r="C9" s="29"/>
      <c r="D9" s="29">
        <v>545716.35360000003</v>
      </c>
      <c r="E9" s="224">
        <v>545716.35360000003</v>
      </c>
      <c r="F9" s="29">
        <v>0</v>
      </c>
      <c r="G9" s="29">
        <v>0</v>
      </c>
      <c r="H9" s="30">
        <v>0</v>
      </c>
    </row>
    <row r="10" spans="1:8" s="12" customFormat="1">
      <c r="A10" s="222">
        <v>1.3</v>
      </c>
      <c r="B10" s="273" t="s">
        <v>313</v>
      </c>
      <c r="C10" s="29">
        <v>27963985.84</v>
      </c>
      <c r="D10" s="29">
        <v>33910951.235099994</v>
      </c>
      <c r="E10" s="224">
        <v>61874937.07509999</v>
      </c>
      <c r="F10" s="29">
        <v>24521003.77</v>
      </c>
      <c r="G10" s="29">
        <v>33350152.916499998</v>
      </c>
      <c r="H10" s="30">
        <v>57871156.686499998</v>
      </c>
    </row>
    <row r="11" spans="1:8" s="12" customFormat="1">
      <c r="A11" s="222">
        <v>1.4</v>
      </c>
      <c r="B11" s="273" t="s">
        <v>294</v>
      </c>
      <c r="C11" s="29">
        <v>22695.15</v>
      </c>
      <c r="D11" s="29">
        <v>46607.351900000001</v>
      </c>
      <c r="E11" s="224">
        <v>69302.501900000003</v>
      </c>
      <c r="F11" s="29">
        <v>22695</v>
      </c>
      <c r="G11" s="29">
        <v>45049</v>
      </c>
      <c r="H11" s="30">
        <v>67744</v>
      </c>
    </row>
    <row r="12" spans="1:8" s="12" customFormat="1" ht="29.25" customHeight="1">
      <c r="A12" s="222">
        <v>2</v>
      </c>
      <c r="B12" s="226" t="s">
        <v>315</v>
      </c>
      <c r="C12" s="29">
        <v>27555200</v>
      </c>
      <c r="D12" s="29">
        <v>31289770.800000001</v>
      </c>
      <c r="E12" s="224">
        <v>58844970.799999997</v>
      </c>
      <c r="F12" s="29">
        <v>14327229</v>
      </c>
      <c r="G12" s="29">
        <v>6179282</v>
      </c>
      <c r="H12" s="30">
        <v>20506511</v>
      </c>
    </row>
    <row r="13" spans="1:8" s="12" customFormat="1" ht="19.899999999999999" customHeight="1">
      <c r="A13" s="222">
        <v>3</v>
      </c>
      <c r="B13" s="226" t="s">
        <v>314</v>
      </c>
      <c r="C13" s="29"/>
      <c r="D13" s="29"/>
      <c r="E13" s="224">
        <v>0</v>
      </c>
      <c r="F13" s="29">
        <v>59222786</v>
      </c>
      <c r="G13" s="29">
        <v>0</v>
      </c>
      <c r="H13" s="30">
        <v>59222786</v>
      </c>
    </row>
    <row r="14" spans="1:8" s="12" customFormat="1">
      <c r="A14" s="222">
        <v>3.1</v>
      </c>
      <c r="B14" s="274" t="s">
        <v>295</v>
      </c>
      <c r="C14" s="29"/>
      <c r="D14" s="29"/>
      <c r="E14" s="224">
        <v>0</v>
      </c>
      <c r="F14" s="29">
        <v>59222786</v>
      </c>
      <c r="G14" s="29">
        <v>0</v>
      </c>
      <c r="H14" s="30">
        <v>59222786</v>
      </c>
    </row>
    <row r="15" spans="1:8" s="12" customFormat="1">
      <c r="A15" s="222">
        <v>3.2</v>
      </c>
      <c r="B15" s="274" t="s">
        <v>296</v>
      </c>
      <c r="C15" s="29"/>
      <c r="D15" s="29"/>
      <c r="E15" s="224">
        <v>0</v>
      </c>
      <c r="F15" s="29">
        <v>0</v>
      </c>
      <c r="G15" s="29">
        <v>0</v>
      </c>
      <c r="H15" s="30">
        <v>0</v>
      </c>
    </row>
    <row r="16" spans="1:8" s="12" customFormat="1">
      <c r="A16" s="222">
        <v>4</v>
      </c>
      <c r="B16" s="277" t="s">
        <v>325</v>
      </c>
      <c r="C16" s="29">
        <v>68202678.499014989</v>
      </c>
      <c r="D16" s="29">
        <v>443875723.591874</v>
      </c>
      <c r="E16" s="224">
        <v>512078402.09088898</v>
      </c>
      <c r="F16" s="29">
        <v>124746064</v>
      </c>
      <c r="G16" s="29">
        <v>2745784016</v>
      </c>
      <c r="H16" s="30">
        <v>2870530080</v>
      </c>
    </row>
    <row r="17" spans="1:8" s="12" customFormat="1">
      <c r="A17" s="222">
        <v>4.0999999999999996</v>
      </c>
      <c r="B17" s="274" t="s">
        <v>316</v>
      </c>
      <c r="C17" s="29">
        <v>68180303.204799995</v>
      </c>
      <c r="D17" s="29">
        <v>442614653.01372999</v>
      </c>
      <c r="E17" s="224">
        <v>510794956.21853</v>
      </c>
      <c r="F17" s="29">
        <v>123626964</v>
      </c>
      <c r="G17" s="29">
        <v>2741845163</v>
      </c>
      <c r="H17" s="30">
        <v>2865472127</v>
      </c>
    </row>
    <row r="18" spans="1:8" s="12" customFormat="1">
      <c r="A18" s="222">
        <v>4.2</v>
      </c>
      <c r="B18" s="274" t="s">
        <v>310</v>
      </c>
      <c r="C18" s="29">
        <v>22375.294215000002</v>
      </c>
      <c r="D18" s="29">
        <v>1261070.5781439999</v>
      </c>
      <c r="E18" s="224">
        <v>1283445.8723589999</v>
      </c>
      <c r="F18" s="29">
        <v>1119100</v>
      </c>
      <c r="G18" s="29">
        <v>3938853</v>
      </c>
      <c r="H18" s="30">
        <v>5057953</v>
      </c>
    </row>
    <row r="19" spans="1:8" s="12" customFormat="1">
      <c r="A19" s="222">
        <v>5</v>
      </c>
      <c r="B19" s="226" t="s">
        <v>324</v>
      </c>
      <c r="C19" s="29">
        <v>52808179.019999996</v>
      </c>
      <c r="D19" s="29">
        <v>1479989922.1137998</v>
      </c>
      <c r="E19" s="224">
        <v>1532798101.1337998</v>
      </c>
      <c r="F19" s="29">
        <v>77717409</v>
      </c>
      <c r="G19" s="29">
        <v>1518060293</v>
      </c>
      <c r="H19" s="30">
        <v>1595777702</v>
      </c>
    </row>
    <row r="20" spans="1:8" s="12" customFormat="1">
      <c r="A20" s="222">
        <v>5.0999999999999996</v>
      </c>
      <c r="B20" s="275" t="s">
        <v>299</v>
      </c>
      <c r="C20" s="29">
        <v>16451209.029999999</v>
      </c>
      <c r="D20" s="29">
        <v>133617392.41240001</v>
      </c>
      <c r="E20" s="224">
        <v>150068601.44240001</v>
      </c>
      <c r="F20" s="29">
        <v>5349322</v>
      </c>
      <c r="G20" s="29">
        <v>75800070</v>
      </c>
      <c r="H20" s="30">
        <v>81149392</v>
      </c>
    </row>
    <row r="21" spans="1:8" s="12" customFormat="1">
      <c r="A21" s="222">
        <v>5.2</v>
      </c>
      <c r="B21" s="275" t="s">
        <v>298</v>
      </c>
      <c r="C21" s="29">
        <v>0</v>
      </c>
      <c r="D21" s="29">
        <v>19759896</v>
      </c>
      <c r="E21" s="224">
        <v>19759896</v>
      </c>
      <c r="F21" s="29"/>
      <c r="G21" s="29">
        <v>10411140</v>
      </c>
      <c r="H21" s="30">
        <v>10411140</v>
      </c>
    </row>
    <row r="22" spans="1:8" s="12" customFormat="1">
      <c r="A22" s="222">
        <v>5.3</v>
      </c>
      <c r="B22" s="275" t="s">
        <v>297</v>
      </c>
      <c r="C22" s="29">
        <v>1034076</v>
      </c>
      <c r="D22" s="29">
        <v>1139117044.3448</v>
      </c>
      <c r="E22" s="224">
        <v>1140151120.3448</v>
      </c>
      <c r="F22" s="29">
        <v>26626805</v>
      </c>
      <c r="G22" s="29">
        <v>1077137785</v>
      </c>
      <c r="H22" s="30">
        <v>1103764590</v>
      </c>
    </row>
    <row r="23" spans="1:8" s="12" customFormat="1">
      <c r="A23" s="222" t="s">
        <v>17</v>
      </c>
      <c r="B23" s="227" t="s">
        <v>77</v>
      </c>
      <c r="C23" s="29">
        <v>760988</v>
      </c>
      <c r="D23" s="29">
        <v>460897026.57340002</v>
      </c>
      <c r="E23" s="224">
        <v>461658014.57340002</v>
      </c>
      <c r="F23" s="29">
        <v>26482535</v>
      </c>
      <c r="G23" s="29">
        <v>469609524</v>
      </c>
      <c r="H23" s="30">
        <v>496092059</v>
      </c>
    </row>
    <row r="24" spans="1:8" s="12" customFormat="1">
      <c r="A24" s="222" t="s">
        <v>18</v>
      </c>
      <c r="B24" s="227" t="s">
        <v>78</v>
      </c>
      <c r="C24" s="29">
        <v>173525</v>
      </c>
      <c r="D24" s="29">
        <v>477172525.58999997</v>
      </c>
      <c r="E24" s="224">
        <v>477346050.58999997</v>
      </c>
      <c r="F24" s="29"/>
      <c r="G24" s="29">
        <v>435765890</v>
      </c>
      <c r="H24" s="30">
        <v>435765890</v>
      </c>
    </row>
    <row r="25" spans="1:8" s="12" customFormat="1">
      <c r="A25" s="222" t="s">
        <v>19</v>
      </c>
      <c r="B25" s="227" t="s">
        <v>79</v>
      </c>
      <c r="C25" s="29">
        <v>0</v>
      </c>
      <c r="D25" s="29">
        <v>9448162.4015999995</v>
      </c>
      <c r="E25" s="224">
        <v>9448162.4015999995</v>
      </c>
      <c r="F25" s="29"/>
      <c r="G25" s="29">
        <v>13894015</v>
      </c>
      <c r="H25" s="30">
        <v>13894015</v>
      </c>
    </row>
    <row r="26" spans="1:8" s="12" customFormat="1">
      <c r="A26" s="222" t="s">
        <v>20</v>
      </c>
      <c r="B26" s="227" t="s">
        <v>80</v>
      </c>
      <c r="C26" s="29">
        <v>44313</v>
      </c>
      <c r="D26" s="29">
        <v>117567574.42910001</v>
      </c>
      <c r="E26" s="224">
        <v>117611887.42910001</v>
      </c>
      <c r="F26" s="29">
        <v>112070</v>
      </c>
      <c r="G26" s="29">
        <v>106614513</v>
      </c>
      <c r="H26" s="30">
        <v>106726583</v>
      </c>
    </row>
    <row r="27" spans="1:8" s="12" customFormat="1">
      <c r="A27" s="222" t="s">
        <v>21</v>
      </c>
      <c r="B27" s="227" t="s">
        <v>81</v>
      </c>
      <c r="C27" s="29">
        <v>55250</v>
      </c>
      <c r="D27" s="29">
        <v>74031755.350700006</v>
      </c>
      <c r="E27" s="224">
        <v>74087005.350700006</v>
      </c>
      <c r="F27" s="29">
        <v>32200</v>
      </c>
      <c r="G27" s="29">
        <v>51253844</v>
      </c>
      <c r="H27" s="30">
        <v>51286044</v>
      </c>
    </row>
    <row r="28" spans="1:8" s="12" customFormat="1">
      <c r="A28" s="222">
        <v>5.4</v>
      </c>
      <c r="B28" s="275" t="s">
        <v>300</v>
      </c>
      <c r="C28" s="29">
        <v>22899215.989999998</v>
      </c>
      <c r="D28" s="29">
        <v>70689097.5502</v>
      </c>
      <c r="E28" s="224">
        <v>93588313.540199995</v>
      </c>
      <c r="F28" s="29">
        <v>25590666</v>
      </c>
      <c r="G28" s="29">
        <v>140666509</v>
      </c>
      <c r="H28" s="30">
        <v>166257175</v>
      </c>
    </row>
    <row r="29" spans="1:8" s="12" customFormat="1">
      <c r="A29" s="222">
        <v>5.5</v>
      </c>
      <c r="B29" s="275" t="s">
        <v>301</v>
      </c>
      <c r="C29" s="29">
        <v>0</v>
      </c>
      <c r="D29" s="29">
        <v>16411074.1416</v>
      </c>
      <c r="E29" s="224">
        <v>16411074.1416</v>
      </c>
      <c r="F29" s="29"/>
      <c r="G29" s="29">
        <v>11690025</v>
      </c>
      <c r="H29" s="30">
        <v>11690025</v>
      </c>
    </row>
    <row r="30" spans="1:8" s="12" customFormat="1">
      <c r="A30" s="222">
        <v>5.6</v>
      </c>
      <c r="B30" s="275" t="s">
        <v>302</v>
      </c>
      <c r="C30" s="29">
        <v>900000</v>
      </c>
      <c r="D30" s="29">
        <v>0</v>
      </c>
      <c r="E30" s="224">
        <v>900000</v>
      </c>
      <c r="F30" s="29">
        <v>12500000</v>
      </c>
      <c r="G30" s="29">
        <v>8756794</v>
      </c>
      <c r="H30" s="30">
        <v>21256794</v>
      </c>
    </row>
    <row r="31" spans="1:8" s="12" customFormat="1">
      <c r="A31" s="222">
        <v>5.7</v>
      </c>
      <c r="B31" s="275" t="s">
        <v>81</v>
      </c>
      <c r="C31" s="29">
        <v>11523678</v>
      </c>
      <c r="D31" s="29">
        <v>100395417.6648</v>
      </c>
      <c r="E31" s="224">
        <v>111919095.6648</v>
      </c>
      <c r="F31" s="29">
        <v>7650616</v>
      </c>
      <c r="G31" s="29">
        <v>193597970</v>
      </c>
      <c r="H31" s="30">
        <v>201248586</v>
      </c>
    </row>
    <row r="32" spans="1:8" s="12" customFormat="1">
      <c r="A32" s="222">
        <v>6</v>
      </c>
      <c r="B32" s="226" t="s">
        <v>330</v>
      </c>
      <c r="C32" s="29"/>
      <c r="D32" s="29"/>
      <c r="E32" s="224">
        <v>0</v>
      </c>
      <c r="F32" s="29">
        <v>0</v>
      </c>
      <c r="G32" s="29">
        <v>0</v>
      </c>
      <c r="H32" s="30">
        <v>0</v>
      </c>
    </row>
    <row r="33" spans="1:8" s="12" customFormat="1">
      <c r="A33" s="222">
        <v>6.1</v>
      </c>
      <c r="B33" s="276" t="s">
        <v>320</v>
      </c>
      <c r="C33" s="29"/>
      <c r="D33" s="29"/>
      <c r="E33" s="224">
        <v>0</v>
      </c>
      <c r="F33" s="29">
        <v>0</v>
      </c>
      <c r="G33" s="29">
        <v>0</v>
      </c>
      <c r="H33" s="30">
        <v>0</v>
      </c>
    </row>
    <row r="34" spans="1:8" s="12" customFormat="1">
      <c r="A34" s="222">
        <v>6.2</v>
      </c>
      <c r="B34" s="276" t="s">
        <v>321</v>
      </c>
      <c r="C34" s="29"/>
      <c r="D34" s="29"/>
      <c r="E34" s="224">
        <v>0</v>
      </c>
      <c r="F34" s="29">
        <v>0</v>
      </c>
      <c r="G34" s="29">
        <v>0</v>
      </c>
      <c r="H34" s="30">
        <v>0</v>
      </c>
    </row>
    <row r="35" spans="1:8" s="12" customFormat="1">
      <c r="A35" s="222">
        <v>6.3</v>
      </c>
      <c r="B35" s="276" t="s">
        <v>317</v>
      </c>
      <c r="C35" s="29"/>
      <c r="D35" s="29"/>
      <c r="E35" s="224">
        <v>0</v>
      </c>
      <c r="F35" s="29">
        <v>0</v>
      </c>
      <c r="G35" s="29">
        <v>0</v>
      </c>
      <c r="H35" s="30">
        <v>0</v>
      </c>
    </row>
    <row r="36" spans="1:8" s="12" customFormat="1">
      <c r="A36" s="222">
        <v>6.4</v>
      </c>
      <c r="B36" s="276" t="s">
        <v>318</v>
      </c>
      <c r="C36" s="29"/>
      <c r="D36" s="29"/>
      <c r="E36" s="224">
        <v>0</v>
      </c>
      <c r="F36" s="29">
        <v>0</v>
      </c>
      <c r="G36" s="29">
        <v>0</v>
      </c>
      <c r="H36" s="30">
        <v>0</v>
      </c>
    </row>
    <row r="37" spans="1:8" s="12" customFormat="1">
      <c r="A37" s="222">
        <v>6.5</v>
      </c>
      <c r="B37" s="276" t="s">
        <v>319</v>
      </c>
      <c r="C37" s="29"/>
      <c r="D37" s="29"/>
      <c r="E37" s="224">
        <v>0</v>
      </c>
      <c r="F37" s="29">
        <v>0</v>
      </c>
      <c r="G37" s="29">
        <v>0</v>
      </c>
      <c r="H37" s="30">
        <v>0</v>
      </c>
    </row>
    <row r="38" spans="1:8" s="12" customFormat="1">
      <c r="A38" s="222">
        <v>6.6</v>
      </c>
      <c r="B38" s="276" t="s">
        <v>322</v>
      </c>
      <c r="C38" s="29"/>
      <c r="D38" s="29"/>
      <c r="E38" s="224">
        <v>0</v>
      </c>
      <c r="F38" s="29">
        <v>0</v>
      </c>
      <c r="G38" s="29">
        <v>0</v>
      </c>
      <c r="H38" s="30">
        <v>0</v>
      </c>
    </row>
    <row r="39" spans="1:8" s="12" customFormat="1">
      <c r="A39" s="222">
        <v>6.7</v>
      </c>
      <c r="B39" s="276" t="s">
        <v>323</v>
      </c>
      <c r="C39" s="29"/>
      <c r="D39" s="29"/>
      <c r="E39" s="224">
        <v>0</v>
      </c>
      <c r="F39" s="29">
        <v>0</v>
      </c>
      <c r="G39" s="29">
        <v>0</v>
      </c>
      <c r="H39" s="30">
        <v>0</v>
      </c>
    </row>
    <row r="40" spans="1:8" s="12" customFormat="1">
      <c r="A40" s="222">
        <v>7</v>
      </c>
      <c r="B40" s="226" t="s">
        <v>326</v>
      </c>
      <c r="C40" s="29"/>
      <c r="D40" s="29"/>
      <c r="E40" s="224">
        <v>0</v>
      </c>
      <c r="F40" s="29"/>
      <c r="G40" s="29"/>
      <c r="H40" s="30">
        <v>0</v>
      </c>
    </row>
    <row r="41" spans="1:8" s="12" customFormat="1">
      <c r="A41" s="222">
        <v>7.1</v>
      </c>
      <c r="B41" s="225" t="s">
        <v>327</v>
      </c>
      <c r="C41" s="29">
        <v>158228.28</v>
      </c>
      <c r="D41" s="29">
        <v>111.43698500000001</v>
      </c>
      <c r="E41" s="224">
        <v>158339.71698500001</v>
      </c>
      <c r="F41" s="29">
        <v>137564</v>
      </c>
      <c r="G41" s="29">
        <v>30658</v>
      </c>
      <c r="H41" s="30">
        <v>168222</v>
      </c>
    </row>
    <row r="42" spans="1:8" s="12" customFormat="1" ht="25.5">
      <c r="A42" s="222">
        <v>7.2</v>
      </c>
      <c r="B42" s="225" t="s">
        <v>328</v>
      </c>
      <c r="C42" s="29">
        <v>103758.00000000003</v>
      </c>
      <c r="D42" s="29">
        <v>347189.57550000009</v>
      </c>
      <c r="E42" s="224">
        <v>450947.57550000015</v>
      </c>
      <c r="F42" s="29">
        <v>59607.39</v>
      </c>
      <c r="G42" s="29">
        <v>329088</v>
      </c>
      <c r="H42" s="30">
        <v>388695.39</v>
      </c>
    </row>
    <row r="43" spans="1:8" s="12" customFormat="1" ht="25.5">
      <c r="A43" s="222">
        <v>7.3</v>
      </c>
      <c r="B43" s="225" t="s">
        <v>331</v>
      </c>
      <c r="C43" s="29">
        <v>2473823.31</v>
      </c>
      <c r="D43" s="29">
        <v>1057118.9707299999</v>
      </c>
      <c r="E43" s="224">
        <v>3530942.2807299998</v>
      </c>
      <c r="F43" s="29">
        <v>1036776.18</v>
      </c>
      <c r="G43" s="29">
        <v>1439616.74</v>
      </c>
      <c r="H43" s="30">
        <v>2476392.92</v>
      </c>
    </row>
    <row r="44" spans="1:8" s="12" customFormat="1" ht="25.5">
      <c r="A44" s="222">
        <v>7.4</v>
      </c>
      <c r="B44" s="225" t="s">
        <v>332</v>
      </c>
      <c r="C44" s="29">
        <v>832413.89000000071</v>
      </c>
      <c r="D44" s="29">
        <v>1575939.1886999994</v>
      </c>
      <c r="E44" s="224">
        <v>2408353.0787</v>
      </c>
      <c r="F44" s="29">
        <v>375581.6</v>
      </c>
      <c r="G44" s="29">
        <v>1589450.31</v>
      </c>
      <c r="H44" s="30">
        <v>1965031.9100000001</v>
      </c>
    </row>
    <row r="45" spans="1:8" s="12" customFormat="1">
      <c r="A45" s="222">
        <v>8</v>
      </c>
      <c r="B45" s="226" t="s">
        <v>309</v>
      </c>
      <c r="C45" s="29"/>
      <c r="D45" s="29"/>
      <c r="E45" s="224">
        <f t="shared" ref="E45:E53" si="0">C45+D45</f>
        <v>0</v>
      </c>
      <c r="F45" s="29"/>
      <c r="G45" s="29"/>
      <c r="H45" s="30">
        <f t="shared" ref="H45:H53" si="1">F45+G45</f>
        <v>0</v>
      </c>
    </row>
    <row r="46" spans="1:8" s="12" customFormat="1">
      <c r="A46" s="222">
        <v>8.1</v>
      </c>
      <c r="B46" s="274" t="s">
        <v>333</v>
      </c>
      <c r="C46" s="29"/>
      <c r="D46" s="29"/>
      <c r="E46" s="224">
        <f t="shared" si="0"/>
        <v>0</v>
      </c>
      <c r="F46" s="29"/>
      <c r="G46" s="29"/>
      <c r="H46" s="30">
        <f t="shared" si="1"/>
        <v>0</v>
      </c>
    </row>
    <row r="47" spans="1:8" s="12" customFormat="1">
      <c r="A47" s="222">
        <v>8.1999999999999993</v>
      </c>
      <c r="B47" s="274" t="s">
        <v>334</v>
      </c>
      <c r="C47" s="29"/>
      <c r="D47" s="29"/>
      <c r="E47" s="224">
        <f t="shared" si="0"/>
        <v>0</v>
      </c>
      <c r="F47" s="29"/>
      <c r="G47" s="29"/>
      <c r="H47" s="30">
        <f t="shared" si="1"/>
        <v>0</v>
      </c>
    </row>
    <row r="48" spans="1:8" s="12" customFormat="1">
      <c r="A48" s="222">
        <v>8.3000000000000007</v>
      </c>
      <c r="B48" s="274" t="s">
        <v>335</v>
      </c>
      <c r="C48" s="29"/>
      <c r="D48" s="29"/>
      <c r="E48" s="224">
        <f t="shared" si="0"/>
        <v>0</v>
      </c>
      <c r="F48" s="29"/>
      <c r="G48" s="29"/>
      <c r="H48" s="30">
        <f t="shared" si="1"/>
        <v>0</v>
      </c>
    </row>
    <row r="49" spans="1:8" s="12" customFormat="1">
      <c r="A49" s="222">
        <v>8.4</v>
      </c>
      <c r="B49" s="274" t="s">
        <v>336</v>
      </c>
      <c r="C49" s="29"/>
      <c r="D49" s="29"/>
      <c r="E49" s="224">
        <f t="shared" si="0"/>
        <v>0</v>
      </c>
      <c r="F49" s="29"/>
      <c r="G49" s="29"/>
      <c r="H49" s="30">
        <f t="shared" si="1"/>
        <v>0</v>
      </c>
    </row>
    <row r="50" spans="1:8" s="12" customFormat="1">
      <c r="A50" s="222">
        <v>8.5</v>
      </c>
      <c r="B50" s="274" t="s">
        <v>337</v>
      </c>
      <c r="C50" s="29"/>
      <c r="D50" s="29"/>
      <c r="E50" s="224">
        <f t="shared" si="0"/>
        <v>0</v>
      </c>
      <c r="F50" s="29"/>
      <c r="G50" s="29"/>
      <c r="H50" s="30">
        <f t="shared" si="1"/>
        <v>0</v>
      </c>
    </row>
    <row r="51" spans="1:8" s="12" customFormat="1">
      <c r="A51" s="222">
        <v>8.6</v>
      </c>
      <c r="B51" s="274" t="s">
        <v>338</v>
      </c>
      <c r="C51" s="29"/>
      <c r="D51" s="29"/>
      <c r="E51" s="224">
        <f t="shared" si="0"/>
        <v>0</v>
      </c>
      <c r="F51" s="29"/>
      <c r="G51" s="29"/>
      <c r="H51" s="30">
        <f t="shared" si="1"/>
        <v>0</v>
      </c>
    </row>
    <row r="52" spans="1:8" s="12" customFormat="1">
      <c r="A52" s="222">
        <v>8.6999999999999993</v>
      </c>
      <c r="B52" s="274" t="s">
        <v>339</v>
      </c>
      <c r="C52" s="29"/>
      <c r="D52" s="29"/>
      <c r="E52" s="224">
        <f t="shared" si="0"/>
        <v>0</v>
      </c>
      <c r="F52" s="29"/>
      <c r="G52" s="29"/>
      <c r="H52" s="30">
        <f t="shared" si="1"/>
        <v>0</v>
      </c>
    </row>
    <row r="53" spans="1:8" s="12" customFormat="1" ht="15" thickBot="1">
      <c r="A53" s="228">
        <v>9</v>
      </c>
      <c r="B53" s="229" t="s">
        <v>329</v>
      </c>
      <c r="C53" s="230"/>
      <c r="D53" s="230"/>
      <c r="E53" s="231">
        <f t="shared" si="0"/>
        <v>0</v>
      </c>
      <c r="F53" s="230"/>
      <c r="G53" s="230"/>
      <c r="H53" s="41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I20" sqref="I20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5" width="9.7109375" style="43" customWidth="1"/>
    <col min="6" max="16384" width="9.140625" style="43"/>
  </cols>
  <sheetData>
    <row r="1" spans="1:4">
      <c r="A1" s="2" t="s">
        <v>32</v>
      </c>
      <c r="B1" s="4" t="str">
        <f>'1. key ratios '!B1</f>
        <v>Basisbank</v>
      </c>
      <c r="C1" s="3"/>
    </row>
    <row r="2" spans="1:4">
      <c r="A2" s="2" t="s">
        <v>33</v>
      </c>
      <c r="B2" s="416">
        <f>'1. key ratios '!B2</f>
        <v>43281</v>
      </c>
      <c r="C2" s="6"/>
      <c r="D2" s="7"/>
    </row>
    <row r="3" spans="1:4">
      <c r="A3" s="2"/>
      <c r="B3" s="3"/>
      <c r="C3" s="6"/>
      <c r="D3" s="7"/>
    </row>
    <row r="4" spans="1:4" ht="15" customHeight="1" thickBot="1">
      <c r="A4" s="7" t="s">
        <v>204</v>
      </c>
      <c r="B4" s="165" t="s">
        <v>303</v>
      </c>
      <c r="D4" s="65" t="s">
        <v>75</v>
      </c>
    </row>
    <row r="5" spans="1:4" ht="15" customHeight="1">
      <c r="A5" s="259" t="s">
        <v>8</v>
      </c>
      <c r="B5" s="260"/>
      <c r="C5" s="363" t="s">
        <v>5</v>
      </c>
      <c r="D5" s="364" t="s">
        <v>6</v>
      </c>
    </row>
    <row r="6" spans="1:4" ht="15" customHeight="1">
      <c r="A6" s="66">
        <v>1</v>
      </c>
      <c r="B6" s="354" t="s">
        <v>307</v>
      </c>
      <c r="C6" s="356">
        <v>906931893.36963677</v>
      </c>
      <c r="D6" s="357">
        <v>853230115.58228421</v>
      </c>
    </row>
    <row r="7" spans="1:4" ht="15" customHeight="1">
      <c r="A7" s="66">
        <v>1.1000000000000001</v>
      </c>
      <c r="B7" s="354" t="s">
        <v>203</v>
      </c>
      <c r="C7" s="358">
        <v>841309017.26722288</v>
      </c>
      <c r="D7" s="359">
        <v>806351678.24452186</v>
      </c>
    </row>
    <row r="8" spans="1:4">
      <c r="A8" s="66" t="s">
        <v>16</v>
      </c>
      <c r="B8" s="354" t="s">
        <v>202</v>
      </c>
      <c r="C8" s="358">
        <v>10750000</v>
      </c>
      <c r="D8" s="359">
        <v>10750000</v>
      </c>
    </row>
    <row r="9" spans="1:4" ht="15" customHeight="1">
      <c r="A9" s="66">
        <v>1.2</v>
      </c>
      <c r="B9" s="355" t="s">
        <v>201</v>
      </c>
      <c r="C9" s="358">
        <v>65622876.1024139</v>
      </c>
      <c r="D9" s="359">
        <v>46878437.337762304</v>
      </c>
    </row>
    <row r="10" spans="1:4" ht="15" customHeight="1">
      <c r="A10" s="66">
        <v>1.3</v>
      </c>
      <c r="B10" s="354" t="s">
        <v>30</v>
      </c>
      <c r="C10" s="360">
        <v>0</v>
      </c>
      <c r="D10" s="359">
        <v>0</v>
      </c>
    </row>
    <row r="11" spans="1:4" ht="15" customHeight="1">
      <c r="A11" s="66">
        <v>2</v>
      </c>
      <c r="B11" s="354" t="s">
        <v>304</v>
      </c>
      <c r="C11" s="358">
        <v>2679174.7557981201</v>
      </c>
      <c r="D11" s="359">
        <v>368281</v>
      </c>
    </row>
    <row r="12" spans="1:4" ht="15" customHeight="1">
      <c r="A12" s="66">
        <v>3</v>
      </c>
      <c r="B12" s="354" t="s">
        <v>305</v>
      </c>
      <c r="C12" s="360">
        <v>88194849.897551402</v>
      </c>
      <c r="D12" s="359">
        <v>88194849.897551402</v>
      </c>
    </row>
    <row r="13" spans="1:4" ht="15" customHeight="1" thickBot="1">
      <c r="A13" s="68">
        <v>4</v>
      </c>
      <c r="B13" s="69" t="s">
        <v>306</v>
      </c>
      <c r="C13" s="361">
        <v>997805918.02298629</v>
      </c>
      <c r="D13" s="362">
        <v>941793246.47983563</v>
      </c>
    </row>
    <row r="14" spans="1:4">
      <c r="B14" s="72"/>
    </row>
    <row r="15" spans="1:4">
      <c r="B15" s="73"/>
    </row>
    <row r="16" spans="1:4">
      <c r="B16" s="73"/>
    </row>
    <row r="17" spans="1:4" ht="11.25">
      <c r="A17" s="43"/>
      <c r="B17" s="43"/>
      <c r="C17" s="43"/>
      <c r="D17" s="43"/>
    </row>
    <row r="18" spans="1:4" ht="11.25">
      <c r="A18" s="43"/>
      <c r="B18" s="43"/>
      <c r="C18" s="43"/>
      <c r="D18" s="43"/>
    </row>
    <row r="19" spans="1:4" ht="11.25">
      <c r="A19" s="43"/>
      <c r="B19" s="43"/>
      <c r="C19" s="43"/>
      <c r="D19" s="43"/>
    </row>
    <row r="20" spans="1:4" ht="11.25">
      <c r="A20" s="43"/>
      <c r="B20" s="43"/>
      <c r="C20" s="43"/>
      <c r="D20" s="43"/>
    </row>
    <row r="21" spans="1:4" ht="11.25">
      <c r="A21" s="43"/>
      <c r="B21" s="43"/>
      <c r="C21" s="43"/>
      <c r="D21" s="43"/>
    </row>
    <row r="22" spans="1:4" ht="11.25">
      <c r="A22" s="43"/>
      <c r="B22" s="43"/>
      <c r="C22" s="43"/>
      <c r="D22" s="43"/>
    </row>
    <row r="23" spans="1:4" ht="11.25">
      <c r="A23" s="43"/>
      <c r="B23" s="43"/>
      <c r="C23" s="43"/>
      <c r="D23" s="43"/>
    </row>
    <row r="24" spans="1:4" ht="11.25">
      <c r="A24" s="43"/>
      <c r="B24" s="43"/>
      <c r="C24" s="43"/>
      <c r="D24" s="43"/>
    </row>
    <row r="25" spans="1:4" ht="11.25">
      <c r="A25" s="43"/>
      <c r="B25" s="43"/>
      <c r="C25" s="43"/>
      <c r="D25" s="43"/>
    </row>
    <row r="26" spans="1:4" ht="11.25">
      <c r="A26" s="43"/>
      <c r="B26" s="43"/>
      <c r="C26" s="43"/>
      <c r="D26" s="43"/>
    </row>
    <row r="27" spans="1:4" ht="11.25">
      <c r="A27" s="43"/>
      <c r="B27" s="43"/>
      <c r="C27" s="43"/>
      <c r="D27" s="43"/>
    </row>
    <row r="28" spans="1:4" ht="11.25">
      <c r="A28" s="43"/>
      <c r="B28" s="43"/>
      <c r="C28" s="43"/>
      <c r="D28" s="43"/>
    </row>
    <row r="29" spans="1:4" ht="11.25">
      <c r="A29" s="43"/>
      <c r="B29" s="43"/>
      <c r="C29" s="43"/>
      <c r="D29" s="4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I28" sqref="I27:I28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32</v>
      </c>
      <c r="B1" s="4" t="str">
        <f>'1. key ratios '!B1</f>
        <v>Basisbank</v>
      </c>
    </row>
    <row r="2" spans="1:8">
      <c r="A2" s="2" t="s">
        <v>33</v>
      </c>
      <c r="B2" s="416">
        <f>'1. key ratios '!B2</f>
        <v>43281</v>
      </c>
    </row>
    <row r="4" spans="1:8" ht="16.5" customHeight="1" thickBot="1">
      <c r="A4" s="74" t="s">
        <v>82</v>
      </c>
      <c r="B4" s="75" t="s">
        <v>274</v>
      </c>
      <c r="C4" s="76"/>
    </row>
    <row r="5" spans="1:8">
      <c r="A5" s="77"/>
      <c r="B5" s="430" t="s">
        <v>83</v>
      </c>
      <c r="C5" s="431"/>
    </row>
    <row r="6" spans="1:8">
      <c r="A6" s="78">
        <v>1</v>
      </c>
      <c r="B6" s="79" t="s">
        <v>417</v>
      </c>
      <c r="C6" s="80"/>
    </row>
    <row r="7" spans="1:8">
      <c r="A7" s="78">
        <v>2</v>
      </c>
      <c r="B7" s="79" t="s">
        <v>420</v>
      </c>
      <c r="C7" s="80"/>
    </row>
    <row r="8" spans="1:8">
      <c r="A8" s="78">
        <v>3</v>
      </c>
      <c r="B8" s="79" t="s">
        <v>421</v>
      </c>
      <c r="C8" s="80"/>
    </row>
    <row r="9" spans="1:8">
      <c r="A9" s="78">
        <v>4</v>
      </c>
      <c r="B9" s="79" t="s">
        <v>428</v>
      </c>
      <c r="C9" s="80"/>
    </row>
    <row r="10" spans="1:8">
      <c r="A10" s="78"/>
      <c r="B10" s="79"/>
      <c r="C10" s="80"/>
    </row>
    <row r="11" spans="1:8">
      <c r="A11" s="78"/>
      <c r="B11" s="79"/>
      <c r="C11" s="80"/>
    </row>
    <row r="12" spans="1:8">
      <c r="A12" s="78"/>
      <c r="B12" s="79"/>
      <c r="C12" s="80"/>
      <c r="H12" s="81"/>
    </row>
    <row r="13" spans="1:8">
      <c r="A13" s="78"/>
      <c r="B13" s="79"/>
      <c r="C13" s="80"/>
    </row>
    <row r="14" spans="1:8">
      <c r="A14" s="78"/>
      <c r="B14" s="79"/>
      <c r="C14" s="80"/>
    </row>
    <row r="15" spans="1:8">
      <c r="A15" s="78"/>
      <c r="B15" s="79"/>
      <c r="C15" s="80"/>
    </row>
    <row r="16" spans="1:8">
      <c r="A16" s="78"/>
      <c r="B16" s="432"/>
      <c r="C16" s="433"/>
    </row>
    <row r="17" spans="1:3">
      <c r="A17" s="78"/>
      <c r="B17" s="434" t="s">
        <v>84</v>
      </c>
      <c r="C17" s="435"/>
    </row>
    <row r="18" spans="1:3">
      <c r="A18" s="78">
        <v>1</v>
      </c>
      <c r="B18" s="79" t="s">
        <v>418</v>
      </c>
      <c r="C18" s="82"/>
    </row>
    <row r="19" spans="1:3">
      <c r="A19" s="78">
        <v>2</v>
      </c>
      <c r="B19" s="79" t="s">
        <v>423</v>
      </c>
      <c r="C19" s="82"/>
    </row>
    <row r="20" spans="1:3">
      <c r="A20" s="78">
        <v>3</v>
      </c>
      <c r="B20" s="79" t="s">
        <v>424</v>
      </c>
      <c r="C20" s="82"/>
    </row>
    <row r="21" spans="1:3">
      <c r="A21" s="78">
        <v>4</v>
      </c>
      <c r="B21" s="79" t="s">
        <v>425</v>
      </c>
      <c r="C21" s="82"/>
    </row>
    <row r="22" spans="1:3">
      <c r="A22" s="78">
        <v>5</v>
      </c>
      <c r="B22" s="79" t="s">
        <v>422</v>
      </c>
      <c r="C22" s="82"/>
    </row>
    <row r="23" spans="1:3">
      <c r="A23" s="78"/>
      <c r="B23" s="79"/>
      <c r="C23" s="82"/>
    </row>
    <row r="24" spans="1:3">
      <c r="A24" s="78"/>
      <c r="B24" s="79"/>
      <c r="C24" s="82"/>
    </row>
    <row r="25" spans="1:3">
      <c r="A25" s="78"/>
      <c r="B25" s="79"/>
      <c r="C25" s="82"/>
    </row>
    <row r="26" spans="1:3">
      <c r="A26" s="78"/>
      <c r="B26" s="79"/>
      <c r="C26" s="82"/>
    </row>
    <row r="27" spans="1:3" ht="15.75" customHeight="1">
      <c r="A27" s="78"/>
      <c r="B27" s="79"/>
      <c r="C27" s="83"/>
    </row>
    <row r="28" spans="1:3" ht="15.75" customHeight="1">
      <c r="A28" s="78"/>
      <c r="B28" s="79"/>
      <c r="C28" s="83"/>
    </row>
    <row r="29" spans="1:3" ht="30" customHeight="1">
      <c r="A29" s="78"/>
      <c r="B29" s="434" t="s">
        <v>85</v>
      </c>
      <c r="C29" s="435"/>
    </row>
    <row r="30" spans="1:3">
      <c r="A30" s="78">
        <v>1</v>
      </c>
      <c r="B30" s="79" t="s">
        <v>426</v>
      </c>
      <c r="C30" s="417">
        <v>0.92077591103428191</v>
      </c>
    </row>
    <row r="31" spans="1:3" ht="15.75" customHeight="1">
      <c r="A31" s="78">
        <v>2</v>
      </c>
      <c r="B31" s="79" t="s">
        <v>421</v>
      </c>
      <c r="C31" s="417">
        <v>6.9517249194052735E-2</v>
      </c>
    </row>
    <row r="32" spans="1:3" ht="29.25" customHeight="1">
      <c r="A32" s="78"/>
      <c r="B32" s="434" t="s">
        <v>86</v>
      </c>
      <c r="C32" s="435"/>
    </row>
    <row r="33" spans="1:3">
      <c r="A33" s="78">
        <v>1</v>
      </c>
      <c r="B33" s="79" t="s">
        <v>427</v>
      </c>
      <c r="C33" s="417">
        <v>0.91989196615968905</v>
      </c>
    </row>
    <row r="34" spans="1:3" ht="15" thickBot="1">
      <c r="A34" s="84">
        <v>2</v>
      </c>
      <c r="B34" s="85" t="s">
        <v>421</v>
      </c>
      <c r="C34" s="418">
        <v>6.9517249194052735E-2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21" sqref="H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16384" width="9.140625" style="5"/>
  </cols>
  <sheetData>
    <row r="1" spans="1:5">
      <c r="A1" s="309" t="s">
        <v>32</v>
      </c>
      <c r="B1" s="4" t="str">
        <f>'1. key ratios '!B1</f>
        <v>Basisbank</v>
      </c>
      <c r="C1" s="98"/>
      <c r="D1" s="98"/>
      <c r="E1" s="98"/>
    </row>
    <row r="2" spans="1:5" s="86" customFormat="1" ht="15.75" customHeight="1">
      <c r="A2" s="309" t="s">
        <v>33</v>
      </c>
      <c r="B2" s="416">
        <f>'1. key ratios '!B2</f>
        <v>43281</v>
      </c>
    </row>
    <row r="3" spans="1:5" s="86" customFormat="1" ht="15.75" customHeight="1">
      <c r="A3" s="309"/>
    </row>
    <row r="4" spans="1:5" s="86" customFormat="1" ht="15.75" customHeight="1" thickBot="1">
      <c r="A4" s="310" t="s">
        <v>208</v>
      </c>
      <c r="B4" s="440" t="s">
        <v>353</v>
      </c>
      <c r="C4" s="441"/>
      <c r="D4" s="441"/>
      <c r="E4" s="441"/>
    </row>
    <row r="5" spans="1:5" s="90" customFormat="1" ht="17.45" customHeight="1">
      <c r="A5" s="241"/>
      <c r="B5" s="242"/>
      <c r="C5" s="88" t="s">
        <v>0</v>
      </c>
      <c r="D5" s="88" t="s">
        <v>1</v>
      </c>
      <c r="E5" s="89" t="s">
        <v>2</v>
      </c>
    </row>
    <row r="6" spans="1:5" s="12" customFormat="1" ht="14.45" customHeight="1">
      <c r="A6" s="311"/>
      <c r="B6" s="436" t="s">
        <v>360</v>
      </c>
      <c r="C6" s="436" t="s">
        <v>94</v>
      </c>
      <c r="D6" s="438" t="s">
        <v>207</v>
      </c>
      <c r="E6" s="439"/>
    </row>
    <row r="7" spans="1:5" s="12" customFormat="1" ht="99.6" customHeight="1">
      <c r="A7" s="311"/>
      <c r="B7" s="437"/>
      <c r="C7" s="436"/>
      <c r="D7" s="348" t="s">
        <v>206</v>
      </c>
      <c r="E7" s="349" t="s">
        <v>361</v>
      </c>
    </row>
    <row r="8" spans="1:5">
      <c r="A8" s="312">
        <v>1</v>
      </c>
      <c r="B8" s="350" t="s">
        <v>37</v>
      </c>
      <c r="C8" s="490">
        <v>30273603.681400001</v>
      </c>
      <c r="D8" s="490"/>
      <c r="E8" s="491">
        <v>30273603.681400001</v>
      </c>
    </row>
    <row r="9" spans="1:5">
      <c r="A9" s="312">
        <v>2</v>
      </c>
      <c r="B9" s="350" t="s">
        <v>38</v>
      </c>
      <c r="C9" s="490">
        <v>161294807.33829999</v>
      </c>
      <c r="D9" s="490"/>
      <c r="E9" s="491">
        <v>161294807.33829999</v>
      </c>
    </row>
    <row r="10" spans="1:5">
      <c r="A10" s="312">
        <v>3</v>
      </c>
      <c r="B10" s="350" t="s">
        <v>39</v>
      </c>
      <c r="C10" s="490">
        <v>40532298.786900006</v>
      </c>
      <c r="D10" s="490"/>
      <c r="E10" s="491">
        <v>40532298.786900006</v>
      </c>
    </row>
    <row r="11" spans="1:5">
      <c r="A11" s="312">
        <v>4</v>
      </c>
      <c r="B11" s="350" t="s">
        <v>40</v>
      </c>
      <c r="C11" s="490">
        <v>0</v>
      </c>
      <c r="D11" s="490"/>
      <c r="E11" s="491">
        <v>0</v>
      </c>
    </row>
    <row r="12" spans="1:5">
      <c r="A12" s="312">
        <v>5</v>
      </c>
      <c r="B12" s="350" t="s">
        <v>41</v>
      </c>
      <c r="C12" s="490">
        <v>150702964.31999999</v>
      </c>
      <c r="D12" s="490"/>
      <c r="E12" s="491">
        <v>150702964.31999999</v>
      </c>
    </row>
    <row r="13" spans="1:5">
      <c r="A13" s="312">
        <v>6.1</v>
      </c>
      <c r="B13" s="351" t="s">
        <v>42</v>
      </c>
      <c r="C13" s="492">
        <v>785847739.75849998</v>
      </c>
      <c r="D13" s="490"/>
      <c r="E13" s="491">
        <v>785847739.75849998</v>
      </c>
    </row>
    <row r="14" spans="1:5">
      <c r="A14" s="312">
        <v>6.2</v>
      </c>
      <c r="B14" s="352" t="s">
        <v>43</v>
      </c>
      <c r="C14" s="492">
        <v>-34711927.904597148</v>
      </c>
      <c r="D14" s="490"/>
      <c r="E14" s="491">
        <v>-34711927.904597148</v>
      </c>
    </row>
    <row r="15" spans="1:5">
      <c r="A15" s="312">
        <v>6</v>
      </c>
      <c r="B15" s="350" t="s">
        <v>44</v>
      </c>
      <c r="C15" s="490">
        <v>751135811.85390282</v>
      </c>
      <c r="D15" s="490"/>
      <c r="E15" s="491">
        <v>751135811.85390282</v>
      </c>
    </row>
    <row r="16" spans="1:5">
      <c r="A16" s="312">
        <v>7</v>
      </c>
      <c r="B16" s="350" t="s">
        <v>45</v>
      </c>
      <c r="C16" s="490">
        <v>7785058.684799999</v>
      </c>
      <c r="D16" s="490"/>
      <c r="E16" s="491">
        <v>7785058.684799999</v>
      </c>
    </row>
    <row r="17" spans="1:5">
      <c r="A17" s="312">
        <v>8</v>
      </c>
      <c r="B17" s="350" t="s">
        <v>205</v>
      </c>
      <c r="C17" s="490">
        <v>9506263.0720000006</v>
      </c>
      <c r="D17" s="490"/>
      <c r="E17" s="491">
        <v>9506263.0720000006</v>
      </c>
    </row>
    <row r="18" spans="1:5">
      <c r="A18" s="312">
        <v>9</v>
      </c>
      <c r="B18" s="350" t="s">
        <v>46</v>
      </c>
      <c r="C18" s="490">
        <v>4362704.66</v>
      </c>
      <c r="D18" s="490"/>
      <c r="E18" s="491">
        <v>4362704.66</v>
      </c>
    </row>
    <row r="19" spans="1:5">
      <c r="A19" s="312">
        <v>10</v>
      </c>
      <c r="B19" s="350" t="s">
        <v>47</v>
      </c>
      <c r="C19" s="490">
        <v>23862282.34</v>
      </c>
      <c r="D19" s="490">
        <v>864732.45</v>
      </c>
      <c r="E19" s="491">
        <v>22997549.890000001</v>
      </c>
    </row>
    <row r="20" spans="1:5">
      <c r="A20" s="312">
        <v>11</v>
      </c>
      <c r="B20" s="350" t="s">
        <v>48</v>
      </c>
      <c r="C20" s="490">
        <v>8391647.0490160007</v>
      </c>
      <c r="D20" s="490"/>
      <c r="E20" s="491">
        <v>8391647.0490160007</v>
      </c>
    </row>
    <row r="21" spans="1:5" ht="26.25" thickBot="1">
      <c r="A21" s="186"/>
      <c r="B21" s="313" t="s">
        <v>363</v>
      </c>
      <c r="C21" s="493">
        <v>1187847441.7863188</v>
      </c>
      <c r="D21" s="493">
        <v>864732.45</v>
      </c>
      <c r="E21" s="494">
        <v>1186982709.336319</v>
      </c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5" spans="1:5" s="4" customFormat="1" ht="12.75">
      <c r="B25" s="93"/>
    </row>
    <row r="26" spans="1:5" s="4" customFormat="1" ht="12.75">
      <c r="B26" s="93"/>
    </row>
    <row r="27" spans="1:5" s="4" customFormat="1" ht="12.75">
      <c r="B27" s="93"/>
    </row>
    <row r="28" spans="1:5" s="4" customFormat="1" ht="12.75">
      <c r="B28" s="93"/>
    </row>
    <row r="29" spans="1:5" s="4" customFormat="1" ht="12.75">
      <c r="B29" s="93"/>
    </row>
    <row r="30" spans="1:5" s="4" customFormat="1" ht="12.75">
      <c r="B30" s="93"/>
    </row>
    <row r="31" spans="1:5" s="4" customFormat="1" ht="12.75">
      <c r="B31" s="93"/>
    </row>
    <row r="32" spans="1:5" s="4" customFormat="1" ht="12.75">
      <c r="B32" s="93"/>
    </row>
    <row r="33" spans="2:2" s="4" customFormat="1" ht="12.75">
      <c r="B33" s="93"/>
    </row>
    <row r="34" spans="2:2" s="4" customFormat="1" ht="12.75">
      <c r="B34" s="93"/>
    </row>
    <row r="35" spans="2:2" s="4" customFormat="1" ht="12.75">
      <c r="B35" s="93"/>
    </row>
    <row r="36" spans="2:2" s="4" customFormat="1" ht="12.75">
      <c r="B36" s="93"/>
    </row>
    <row r="37" spans="2:2" s="4" customFormat="1" ht="12.75">
      <c r="B37" s="93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F26" sqref="F2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32</v>
      </c>
      <c r="B1" s="4" t="str">
        <f>'1. key ratios '!B1</f>
        <v>Basisbank</v>
      </c>
    </row>
    <row r="2" spans="1:6" s="86" customFormat="1" ht="15.75" customHeight="1">
      <c r="A2" s="2" t="s">
        <v>33</v>
      </c>
      <c r="B2" s="416">
        <f>'1. key ratios '!B2</f>
        <v>43281</v>
      </c>
      <c r="C2" s="4"/>
      <c r="D2" s="4"/>
      <c r="E2" s="4"/>
      <c r="F2" s="4"/>
    </row>
    <row r="3" spans="1:6" s="86" customFormat="1" ht="15.75" customHeight="1">
      <c r="C3" s="4"/>
      <c r="D3" s="4"/>
      <c r="E3" s="4"/>
      <c r="F3" s="4"/>
    </row>
    <row r="4" spans="1:6" s="86" customFormat="1" ht="13.5" thickBot="1">
      <c r="A4" s="86" t="s">
        <v>87</v>
      </c>
      <c r="B4" s="314" t="s">
        <v>340</v>
      </c>
      <c r="C4" s="87" t="s">
        <v>75</v>
      </c>
      <c r="D4" s="4"/>
      <c r="E4" s="4"/>
      <c r="F4" s="4"/>
    </row>
    <row r="5" spans="1:6">
      <c r="A5" s="247">
        <v>1</v>
      </c>
      <c r="B5" s="315" t="s">
        <v>362</v>
      </c>
      <c r="C5" s="248">
        <f>'7. LI1 '!E21</f>
        <v>1186982709.336319</v>
      </c>
      <c r="D5" s="218"/>
    </row>
    <row r="6" spans="1:6" s="249" customFormat="1">
      <c r="A6" s="94">
        <v>2.1</v>
      </c>
      <c r="B6" s="244" t="s">
        <v>341</v>
      </c>
      <c r="C6" s="174">
        <v>114120815.7789</v>
      </c>
      <c r="D6" s="218"/>
    </row>
    <row r="7" spans="1:6" s="72" customFormat="1" outlineLevel="1">
      <c r="A7" s="66">
        <v>2.2000000000000002</v>
      </c>
      <c r="B7" s="67" t="s">
        <v>342</v>
      </c>
      <c r="C7" s="250"/>
      <c r="D7" s="218"/>
    </row>
    <row r="8" spans="1:6" s="72" customFormat="1" ht="25.5">
      <c r="A8" s="66">
        <v>3</v>
      </c>
      <c r="B8" s="245" t="s">
        <v>343</v>
      </c>
      <c r="C8" s="251">
        <f>SUM(C5:C7)</f>
        <v>1301103525.1152189</v>
      </c>
      <c r="D8" s="218"/>
    </row>
    <row r="9" spans="1:6" s="249" customFormat="1">
      <c r="A9" s="94">
        <v>4</v>
      </c>
      <c r="B9" s="96" t="s">
        <v>90</v>
      </c>
      <c r="C9" s="174">
        <v>13221520.83265706</v>
      </c>
      <c r="D9" s="218"/>
    </row>
    <row r="10" spans="1:6" s="72" customFormat="1" outlineLevel="1">
      <c r="A10" s="66">
        <v>5.0999999999999996</v>
      </c>
      <c r="B10" s="67" t="s">
        <v>344</v>
      </c>
      <c r="C10" s="250">
        <v>-27362366.770040005</v>
      </c>
      <c r="D10" s="218"/>
    </row>
    <row r="11" spans="1:6" s="72" customFormat="1" outlineLevel="1">
      <c r="A11" s="66">
        <v>5.2</v>
      </c>
      <c r="B11" s="67" t="s">
        <v>345</v>
      </c>
      <c r="C11" s="250"/>
      <c r="D11" s="218"/>
    </row>
    <row r="12" spans="1:6" s="72" customFormat="1">
      <c r="A12" s="66">
        <v>6</v>
      </c>
      <c r="B12" s="243" t="s">
        <v>89</v>
      </c>
      <c r="C12" s="250"/>
      <c r="D12" s="218"/>
    </row>
    <row r="13" spans="1:6" s="72" customFormat="1" ht="13.5" thickBot="1">
      <c r="A13" s="68">
        <v>7</v>
      </c>
      <c r="B13" s="246" t="s">
        <v>291</v>
      </c>
      <c r="C13" s="252">
        <f>SUM(C8:C12)</f>
        <v>1286962679.1778359</v>
      </c>
      <c r="D13" s="218"/>
    </row>
    <row r="15" spans="1:6">
      <c r="A15" s="266"/>
      <c r="B15" s="266"/>
    </row>
    <row r="16" spans="1:6">
      <c r="A16" s="266"/>
      <c r="B16" s="266"/>
    </row>
    <row r="17" spans="1:5" ht="15">
      <c r="A17" s="261"/>
      <c r="B17" s="262"/>
      <c r="C17" s="266"/>
      <c r="D17" s="266"/>
      <c r="E17" s="266"/>
    </row>
    <row r="18" spans="1:5" ht="15">
      <c r="A18" s="267"/>
      <c r="B18" s="268"/>
      <c r="C18" s="266"/>
      <c r="D18" s="266"/>
      <c r="E18" s="266"/>
    </row>
    <row r="19" spans="1:5">
      <c r="A19" s="269"/>
      <c r="B19" s="263"/>
      <c r="C19" s="266"/>
      <c r="D19" s="266"/>
      <c r="E19" s="266"/>
    </row>
    <row r="20" spans="1:5">
      <c r="A20" s="270"/>
      <c r="B20" s="264"/>
      <c r="C20" s="266"/>
      <c r="D20" s="266"/>
      <c r="E20" s="266"/>
    </row>
    <row r="21" spans="1:5">
      <c r="A21" s="270"/>
      <c r="B21" s="268"/>
      <c r="C21" s="266"/>
      <c r="D21" s="266"/>
      <c r="E21" s="266"/>
    </row>
    <row r="22" spans="1:5">
      <c r="A22" s="269"/>
      <c r="B22" s="265"/>
      <c r="C22" s="266"/>
      <c r="D22" s="266"/>
      <c r="E22" s="266"/>
    </row>
    <row r="23" spans="1:5">
      <c r="A23" s="270"/>
      <c r="B23" s="264"/>
      <c r="C23" s="266"/>
      <c r="D23" s="266"/>
      <c r="E23" s="266"/>
    </row>
    <row r="24" spans="1:5">
      <c r="A24" s="270"/>
      <c r="B24" s="264"/>
      <c r="C24" s="266"/>
      <c r="D24" s="266"/>
      <c r="E24" s="266"/>
    </row>
    <row r="25" spans="1:5">
      <c r="A25" s="270"/>
      <c r="B25" s="271"/>
      <c r="C25" s="266"/>
      <c r="D25" s="266"/>
      <c r="E25" s="266"/>
    </row>
    <row r="26" spans="1:5">
      <c r="A26" s="270"/>
      <c r="B26" s="268"/>
      <c r="C26" s="266"/>
      <c r="D26" s="266"/>
      <c r="E26" s="266"/>
    </row>
    <row r="27" spans="1:5">
      <c r="A27" s="266"/>
      <c r="B27" s="272"/>
      <c r="C27" s="266"/>
      <c r="D27" s="266"/>
      <c r="E27" s="266"/>
    </row>
    <row r="28" spans="1:5">
      <c r="A28" s="266"/>
      <c r="B28" s="272"/>
      <c r="C28" s="266"/>
      <c r="D28" s="266"/>
      <c r="E28" s="266"/>
    </row>
    <row r="29" spans="1:5">
      <c r="A29" s="266"/>
      <c r="B29" s="272"/>
      <c r="C29" s="266"/>
      <c r="D29" s="266"/>
      <c r="E29" s="266"/>
    </row>
    <row r="30" spans="1:5">
      <c r="A30" s="266"/>
      <c r="B30" s="272"/>
      <c r="C30" s="266"/>
      <c r="D30" s="266"/>
      <c r="E30" s="266"/>
    </row>
    <row r="31" spans="1:5">
      <c r="A31" s="266"/>
      <c r="B31" s="272"/>
      <c r="C31" s="266"/>
      <c r="D31" s="266"/>
      <c r="E31" s="266"/>
    </row>
    <row r="32" spans="1:5">
      <c r="A32" s="266"/>
      <c r="B32" s="272"/>
      <c r="C32" s="266"/>
      <c r="D32" s="266"/>
      <c r="E32" s="266"/>
    </row>
    <row r="33" spans="1:5">
      <c r="A33" s="266"/>
      <c r="B33" s="272"/>
      <c r="C33" s="266"/>
      <c r="D33" s="266"/>
      <c r="E33" s="26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BTQMQ1nDPyLhKrqLKB7RsTxo7zKrVRBJ4U01ojKILiU=</DigestValue>
    </Reference>
    <Reference Type="http://www.w3.org/2000/09/xmldsig#Object" URI="#idOfficeObject">
      <DigestMethod Algorithm="http://www.w3.org/2001/04/xmlenc#sha256"/>
      <DigestValue>Ty48KMn0CHs2nBwYJRdtRmyOBjvAVxcBUmMfmBBZoUg=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MdRPQr2UlrNUt1ZzkvqlYzBRxPHkmFoA6WE7wh1wPKY=</DigestValue>
    </Reference>
  </SignedInfo>
  <SignatureValue>F9rB44yHVf9JhsGTgSw2mBffy5AxaOGS0bArdN46k9c/Yqs5TMXwJafwE1Gnp472WwEgbvGLZUqZ
IUqLgUmo6R3WA6jOi13XhcEsBi6TxS/kdZZNUaaKmFl1kro+tweOXMvSdOQ2atsyXE+glE/XwkEK
FfnvX5bijrH43zOTzB2JmWhN1ID1VN9tyUbGukX/9yh6Z7Gw7FeJtFvoCccAFkhA3hRgzLOn0kuG
nUot3Z0nfMzAjIlFfb73IEU0Bwawh2XyWSrVa7TCln2LJZC7nE/hdOd5W/CfOCd7wnMnfKlZ0J/W
fEEPoBBy6utzzy87EtonI04hy4PHyVQ1yk/eqQ==</SignatureValue>
  <KeyInfo>
    <X509Data>
      <X509Certificate>MIIGOzCCBSOgAwIBAgIKNHGYRQACAABGoTANBgkqhkiG9w0BAQsFADBKMRIwEAYKCZImiZPyLGQBGRYCZ2UxEzARBgoJkiaJk/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+YtBzcvdFk/bAYwSK9E/+Ux2hHYUNl/phK9MSc1runuvC+a6Udt9XlFi3SLCsC2h5S9zIpy9Hc6Jjk1qJBRHCFvT+T3ptq2+HzXQtMjvMYQX8PCI+fhucU96D9bXiDQGYsXcpeJz/IFELUmDN7oPTLEXThRrbT6n6Ekq/f4LoGbp61FYDQY7yof4Vgkh/vn7PBUMNu2e+VC1lDkCPvpeCebLQdG5Il6l66ds1KywIDAQABo4IDMjCCAy4wPAYJKwYBBAGCNxUHBC8wLQYlKwYBBAGCNxUI5rJgg431RIaBmQmDuKFKg76EcQSDxJEzhIOIXQIBZAIBHTAdBgNVHSUEFjAUBggrBgEFBQcDAgYIKwYBBQUHAwQwCwYDVR0PBAQDAgeAMCcGCSsGAQQBgjcVCgQaMBgwCgYIKwYBBQUHAwIwCgYIKwYBBQUHAwQwHQYDVR0OBBYEFBHeEXQ5hW75bP/cbOq5z3heTyJ2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dZxVm0evOsRss94XSBBd2CHZQTXgF+G+QfSVn2ZTM7afKTnD8r5fbEVMxIgCAVpHUvjOwQDxo0A9N8PMP00PZLE9VeFhv1pOVnJgVLbFQhYUqNWtGmPrpOjyWIUyH/bykCJb0SyCkS3VSsdwqntWuqagUHKpVVKvVR9+LuJq1d34Kcf44qCOW+X5Rced2F503tArrp33BH/XufDTQ/WTiKqmopcdAjzgmd71yw1VUFeTnLLRBOeJ75lWwDE2kFWPmn1s5yZCX08vRpJfzdb0Zx/31czehd/yoxCikVAA5WyjDk/YSEB8+EItSn73b2J2Kf/vgQhhFuoy8wvGJ83p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KnsuEbxsCI4CjZkkfH6mml2PZfinMGqu54qruIf62cg=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SM56TFoo+m4UGkH+gSOBr5zoXFoKBDFpjiYSlPGhuFM=</DigestValue>
      </Reference>
      <Reference URI="/xl/styles.xml?ContentType=application/vnd.openxmlformats-officedocument.spreadsheetml.styles+xml">
        <DigestMethod Algorithm="http://www.w3.org/2001/04/xmlenc#sha256"/>
        <DigestValue>DwI8P82WLBWUCw3LDjoyCimYBvPQamXXsLEKZIudf7Q=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hpVGxdzE77MzNcyKgzAUeWgyP9OnYJcyIWkXryWCIGw=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Komi2x2OPuHoQrfnRYhrhvjPCfDbfv88BdKqnVPhON4=</DigestValue>
      </Reference>
      <Reference URI="/xl/worksheets/sheet10.xml?ContentType=application/vnd.openxmlformats-officedocument.spreadsheetml.worksheet+xml">
        <DigestMethod Algorithm="http://www.w3.org/2001/04/xmlenc#sha256"/>
        <DigestValue>kEMOj2Ig5nUTNwde2pMuaZ0kAT08Nl16HQrE4dmd7hg=</DigestValue>
      </Reference>
      <Reference URI="/xl/worksheets/sheet11.xml?ContentType=application/vnd.openxmlformats-officedocument.spreadsheetml.worksheet+xml">
        <DigestMethod Algorithm="http://www.w3.org/2001/04/xmlenc#sha256"/>
        <DigestValue>cyN09kwg7ZrS4UfmOFu6D/i/7Jx8C6HyDDaX7GvU94M=</DigestValue>
      </Reference>
      <Reference URI="/xl/worksheets/sheet12.xml?ContentType=application/vnd.openxmlformats-officedocument.spreadsheetml.worksheet+xml">
        <DigestMethod Algorithm="http://www.w3.org/2001/04/xmlenc#sha256"/>
        <DigestValue>oBOZ8v2kBSGbwEOJ8dvZcxm9quHus2DQiqSKjazmNIk=</DigestValue>
      </Reference>
      <Reference URI="/xl/worksheets/sheet13.xml?ContentType=application/vnd.openxmlformats-officedocument.spreadsheetml.worksheet+xml">
        <DigestMethod Algorithm="http://www.w3.org/2001/04/xmlenc#sha256"/>
        <DigestValue>dhzgA+SONggjiEdrYBuQqOOrr3B3KlTy395upWnEzUg=</DigestValue>
      </Reference>
      <Reference URI="/xl/worksheets/sheet14.xml?ContentType=application/vnd.openxmlformats-officedocument.spreadsheetml.worksheet+xml">
        <DigestMethod Algorithm="http://www.w3.org/2001/04/xmlenc#sha256"/>
        <DigestValue>hIdJ5U4MBqnYBOUrgvnYjj+NhF+IH0ppfOUc/zWcIFg=</DigestValue>
      </Reference>
      <Reference URI="/xl/worksheets/sheet15.xml?ContentType=application/vnd.openxmlformats-officedocument.spreadsheetml.worksheet+xml">
        <DigestMethod Algorithm="http://www.w3.org/2001/04/xmlenc#sha256"/>
        <DigestValue>UlCnOkrfIlHdblB/FQM9K2BCxwsATq2ql5SusEKGrVE=</DigestValue>
      </Reference>
      <Reference URI="/xl/worksheets/sheet16.xml?ContentType=application/vnd.openxmlformats-officedocument.spreadsheetml.worksheet+xml">
        <DigestMethod Algorithm="http://www.w3.org/2001/04/xmlenc#sha256"/>
        <DigestValue>UUfRn3AiqPTc8p16PR9PFO1um90Z9GvnJhHFvZQGHmc=</DigestValue>
      </Reference>
      <Reference URI="/xl/worksheets/sheet2.xml?ContentType=application/vnd.openxmlformats-officedocument.spreadsheetml.worksheet+xml">
        <DigestMethod Algorithm="http://www.w3.org/2001/04/xmlenc#sha256"/>
        <DigestValue>ZuWPAqGkh/fN3caxO2pVRh0RM1QiZJsRnwfDaPKvxGM=</DigestValue>
      </Reference>
      <Reference URI="/xl/worksheets/sheet3.xml?ContentType=application/vnd.openxmlformats-officedocument.spreadsheetml.worksheet+xml">
        <DigestMethod Algorithm="http://www.w3.org/2001/04/xmlenc#sha256"/>
        <DigestValue>iD+EgP9DYngV+JK2J5Gmv7he96zWsw38Z/Sl7zK7cZo=</DigestValue>
      </Reference>
      <Reference URI="/xl/worksheets/sheet4.xml?ContentType=application/vnd.openxmlformats-officedocument.spreadsheetml.worksheet+xml">
        <DigestMethod Algorithm="http://www.w3.org/2001/04/xmlenc#sha256"/>
        <DigestValue>Do0D20Qzu6dS2cc3QanACRPo1KjjrtSaXxGCXmRgJ14=</DigestValue>
      </Reference>
      <Reference URI="/xl/worksheets/sheet5.xml?ContentType=application/vnd.openxmlformats-officedocument.spreadsheetml.worksheet+xml">
        <DigestMethod Algorithm="http://www.w3.org/2001/04/xmlenc#sha256"/>
        <DigestValue>3itiifI/qeUBPUM8+Cx8BlTXAZ4t6dBCpod+bZ6xJgo=</DigestValue>
      </Reference>
      <Reference URI="/xl/worksheets/sheet6.xml?ContentType=application/vnd.openxmlformats-officedocument.spreadsheetml.worksheet+xml">
        <DigestMethod Algorithm="http://www.w3.org/2001/04/xmlenc#sha256"/>
        <DigestValue>GPEopmyNcFZCOka4l8l+JawOq/Zoacu23Im31wxqr9s=</DigestValue>
      </Reference>
      <Reference URI="/xl/worksheets/sheet7.xml?ContentType=application/vnd.openxmlformats-officedocument.spreadsheetml.worksheet+xml">
        <DigestMethod Algorithm="http://www.w3.org/2001/04/xmlenc#sha256"/>
        <DigestValue>b4EYamMmXWiT8pARix6WgEy1b2cqx8r0TSGW2IxzgSg=</DigestValue>
      </Reference>
      <Reference URI="/xl/worksheets/sheet8.xml?ContentType=application/vnd.openxmlformats-officedocument.spreadsheetml.worksheet+xml">
        <DigestMethod Algorithm="http://www.w3.org/2001/04/xmlenc#sha256"/>
        <DigestValue>87txYxJeZxBRB0wb95x+2V/TAqisumcA9jXh4X0/DNI=</DigestValue>
      </Reference>
      <Reference URI="/xl/worksheets/sheet9.xml?ContentType=application/vnd.openxmlformats-officedocument.spreadsheetml.worksheet+xml">
        <DigestMethod Algorithm="http://www.w3.org/2001/04/xmlenc#sha256"/>
        <DigestValue>YiUJBn3bDZpdnX+WhtF3D2i9VUtZ0e9lLEBUnLbGVpk=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2018-07-31T13:34:56Z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2018-07-31T13:34:56Z</xd:SigningTime>
          <xd:SigningCertificate>
            <xd:Cert>
              <xd:CertDigest>
                <DigestMethod Algorithm="http://www.w3.org/2001/04/xmlenc#sha256"/>
                <DigestValue>pom5O9gKiB7wo2jLNWaTVerYy76r+/qjqch80njgidY=</DigestValue>
              </xd:CertDigest>
              <xd:IssuerSerial>
                <X509IssuerName>CN=NBG Class 2 INT Sub CA, DC=nbg, DC=ge</X509IssuerName>
                <X509SerialNumber>247658511365626478479009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7OFz9cnRoo7D3GZZSn7sULxQCkFt2IouARWpI8++hqg=</DigestValue>
    </Reference>
    <Reference Type="http://www.w3.org/2000/09/xmldsig#Object" URI="#idOfficeObject">
      <DigestMethod Algorithm="http://www.w3.org/2001/04/xmlenc#sha256"/>
      <DigestValue>AgSGaGfr1aq1C6iPgIgLI7by9He8tNdsz5U1RECAFk0=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Q7SVP4QRsuw45iJ3A5TXLv/85VvV+LNgW2Ao/6fM8QU=</DigestValue>
    </Reference>
  </SignedInfo>
  <SignatureValue>ta+cEKimmHu2qr6c/Lflhvyxvkvih9CboBcRo1LicTPIn1Efd8CGKofbEWikjJ2cmgpOZx9E3jev
i0/JkRZUYDJKZumK8iDOAiJGP/uUAQ94g5k0d2SKVpYsrsUC/BOyKTN2VaODzcRID+OJtCNS+X5B
q+GWp1/a9EOYeQdJR1bXm73Z+oEohnIOxVYPJvdozQhyoWVp5eDIqjNxBCDzNKNNsOg896vB8+vX
zgJDjZgbP5OikUpat596l9q0LKOlbUCoo1I40Ll43K7la/X4zek//QkXD0MlKJc34xLizaLgmpja
qKybDFQ7AbQbYh/ivZpNu5vTdVl2v0I+9xC77g==</SignatureValue>
  <KeyInfo>
    <X509Data>
      <X509Certificate>MIIGPTCCBSWgAwIBAgIKe4Mt+wACAAAc4DANBgkqhkiG9w0BAQsFADBKMRIwEAYKCZImiZPyLGQBGRYCZ2UxEzARBgoJkiaJk/IsZAEZFgNuYmcxHzAdBgNVBAMTFk5CRyBDbGFzcyAyIElOVCBTdWIgQ0EwHhcNMTcwMjE1MTA0NTIzWhcNMTkwMjE1MTA0NTIzWjA7MRYwFAYDVQQKEw1KU0MgQkFTSVNCQU5LMSEwHwYDVQQDExhCQlMgLSBMaWEgQXNsYW5pa2FzaHZpbGkwggEiMA0GCSqGSIb3DQEBAQUAA4IBDwAwggEKAoIBAQDGVH1a9Ch1XSedupP7lneKbMp8O5Rxp+3kEe2FVAsuO8Ih7AnfP8KDmI40je9te/aOlbBGNHR0+MDsB56vVqPi9zAf1iZ+1/9lNikN9i4Rq8HGWizIVPVTccrCP69q3atnJuZFV/NVD3pKZslJARyZxjdddM+KCJQMg3CZ8l/5hYyxVen20noSJWzNnDwMgMm/jqO24jvZLIPuYo/uW8klIfTrengbprDckmfExRV+tLGKanBiU+WH6Y9qk/UB4ter+C9T7l9F2Gyx75Ol0U6vGcAmPyMwyFUTKukBuHuxGm+wV+fkI6YQZPfaWwtW1Rja/KNDyt/vf3Re9ImYVGolAgMBAAGjggMyMIIDLjA8BgkrBgEEAYI3FQcELzAtBiUrBgEEAYI3FQjmsmCDjfVEhoGZCYO4oUqDvoRxBIHPkBGGr54RAgFkAgEbMB0GA1UdJQQWMBQGCCsGAQUFBwMCBggrBgEFBQcDBDALBgNVHQ8EBAMCB4AwJwYJKwYBBAGCNxUKBBowGDAKBggrBgEFBQcDAjAKBggrBgEFBQcDBDAdBgNVHQ4EFgQU2CJKLLHXu57wRpgmMLUD+os1KR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QudxHwnVIkFizK+ZgP57NszbnyRYPlMLTwhrYZv8EYaMTH4lp/V3sdECJy6tkoC4/UeUzavzHclhGSO/us33SNXKSWr9SJQ3AQmc1cS8Pgn2S8nvPAsx/Tv2zm3z9IxBva8r6YfPqpX0+20jhHDYlbaoyU3FttRIZXjoNsO2f5zvomwQLtK84mz68J1+rRezqRyiAPl0KbUSnS/oX40nEuVbVZUxBErEKJ+MGSVdfFpnlA8taSSpAXKx8PvgZ6EM65a3ycF9pXRoNU+z8b22UJwH9WwfoVvAnG4gF374/hDd4+bpDP9lRZsZjYch7Dl6Peew7VVeu8FAjqFXMN7L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KnsuEbxsCI4CjZkkfH6mml2PZfinMGqu54qruIf62cg=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SM56TFoo+m4UGkH+gSOBr5zoXFoKBDFpjiYSlPGhuFM=</DigestValue>
      </Reference>
      <Reference URI="/xl/styles.xml?ContentType=application/vnd.openxmlformats-officedocument.spreadsheetml.styles+xml">
        <DigestMethod Algorithm="http://www.w3.org/2001/04/xmlenc#sha256"/>
        <DigestValue>DwI8P82WLBWUCw3LDjoyCimYBvPQamXXsLEKZIudf7Q=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hpVGxdzE77MzNcyKgzAUeWgyP9OnYJcyIWkXryWCIGw=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Qlz+TYF3IS7uydyv/hsUnNVAX98JB7SJ6/qjCx4fw0o=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Komi2x2OPuHoQrfnRYhrhvjPCfDbfv88BdKqnVPhON4=</DigestValue>
      </Reference>
      <Reference URI="/xl/worksheets/sheet10.xml?ContentType=application/vnd.openxmlformats-officedocument.spreadsheetml.worksheet+xml">
        <DigestMethod Algorithm="http://www.w3.org/2001/04/xmlenc#sha256"/>
        <DigestValue>kEMOj2Ig5nUTNwde2pMuaZ0kAT08Nl16HQrE4dmd7hg=</DigestValue>
      </Reference>
      <Reference URI="/xl/worksheets/sheet11.xml?ContentType=application/vnd.openxmlformats-officedocument.spreadsheetml.worksheet+xml">
        <DigestMethod Algorithm="http://www.w3.org/2001/04/xmlenc#sha256"/>
        <DigestValue>cyN09kwg7ZrS4UfmOFu6D/i/7Jx8C6HyDDaX7GvU94M=</DigestValue>
      </Reference>
      <Reference URI="/xl/worksheets/sheet12.xml?ContentType=application/vnd.openxmlformats-officedocument.spreadsheetml.worksheet+xml">
        <DigestMethod Algorithm="http://www.w3.org/2001/04/xmlenc#sha256"/>
        <DigestValue>oBOZ8v2kBSGbwEOJ8dvZcxm9quHus2DQiqSKjazmNIk=</DigestValue>
      </Reference>
      <Reference URI="/xl/worksheets/sheet13.xml?ContentType=application/vnd.openxmlformats-officedocument.spreadsheetml.worksheet+xml">
        <DigestMethod Algorithm="http://www.w3.org/2001/04/xmlenc#sha256"/>
        <DigestValue>dhzgA+SONggjiEdrYBuQqOOrr3B3KlTy395upWnEzUg=</DigestValue>
      </Reference>
      <Reference URI="/xl/worksheets/sheet14.xml?ContentType=application/vnd.openxmlformats-officedocument.spreadsheetml.worksheet+xml">
        <DigestMethod Algorithm="http://www.w3.org/2001/04/xmlenc#sha256"/>
        <DigestValue>hIdJ5U4MBqnYBOUrgvnYjj+NhF+IH0ppfOUc/zWcIFg=</DigestValue>
      </Reference>
      <Reference URI="/xl/worksheets/sheet15.xml?ContentType=application/vnd.openxmlformats-officedocument.spreadsheetml.worksheet+xml">
        <DigestMethod Algorithm="http://www.w3.org/2001/04/xmlenc#sha256"/>
        <DigestValue>UlCnOkrfIlHdblB/FQM9K2BCxwsATq2ql5SusEKGrVE=</DigestValue>
      </Reference>
      <Reference URI="/xl/worksheets/sheet16.xml?ContentType=application/vnd.openxmlformats-officedocument.spreadsheetml.worksheet+xml">
        <DigestMethod Algorithm="http://www.w3.org/2001/04/xmlenc#sha256"/>
        <DigestValue>UUfRn3AiqPTc8p16PR9PFO1um90Z9GvnJhHFvZQGHmc=</DigestValue>
      </Reference>
      <Reference URI="/xl/worksheets/sheet2.xml?ContentType=application/vnd.openxmlformats-officedocument.spreadsheetml.worksheet+xml">
        <DigestMethod Algorithm="http://www.w3.org/2001/04/xmlenc#sha256"/>
        <DigestValue>ZuWPAqGkh/fN3caxO2pVRh0RM1QiZJsRnwfDaPKvxGM=</DigestValue>
      </Reference>
      <Reference URI="/xl/worksheets/sheet3.xml?ContentType=application/vnd.openxmlformats-officedocument.spreadsheetml.worksheet+xml">
        <DigestMethod Algorithm="http://www.w3.org/2001/04/xmlenc#sha256"/>
        <DigestValue>iD+EgP9DYngV+JK2J5Gmv7he96zWsw38Z/Sl7zK7cZo=</DigestValue>
      </Reference>
      <Reference URI="/xl/worksheets/sheet4.xml?ContentType=application/vnd.openxmlformats-officedocument.spreadsheetml.worksheet+xml">
        <DigestMethod Algorithm="http://www.w3.org/2001/04/xmlenc#sha256"/>
        <DigestValue>Do0D20Qzu6dS2cc3QanACRPo1KjjrtSaXxGCXmRgJ14=</DigestValue>
      </Reference>
      <Reference URI="/xl/worksheets/sheet5.xml?ContentType=application/vnd.openxmlformats-officedocument.spreadsheetml.worksheet+xml">
        <DigestMethod Algorithm="http://www.w3.org/2001/04/xmlenc#sha256"/>
        <DigestValue>3itiifI/qeUBPUM8+Cx8BlTXAZ4t6dBCpod+bZ6xJgo=</DigestValue>
      </Reference>
      <Reference URI="/xl/worksheets/sheet6.xml?ContentType=application/vnd.openxmlformats-officedocument.spreadsheetml.worksheet+xml">
        <DigestMethod Algorithm="http://www.w3.org/2001/04/xmlenc#sha256"/>
        <DigestValue>GPEopmyNcFZCOka4l8l+JawOq/Zoacu23Im31wxqr9s=</DigestValue>
      </Reference>
      <Reference URI="/xl/worksheets/sheet7.xml?ContentType=application/vnd.openxmlformats-officedocument.spreadsheetml.worksheet+xml">
        <DigestMethod Algorithm="http://www.w3.org/2001/04/xmlenc#sha256"/>
        <DigestValue>b4EYamMmXWiT8pARix6WgEy1b2cqx8r0TSGW2IxzgSg=</DigestValue>
      </Reference>
      <Reference URI="/xl/worksheets/sheet8.xml?ContentType=application/vnd.openxmlformats-officedocument.spreadsheetml.worksheet+xml">
        <DigestMethod Algorithm="http://www.w3.org/2001/04/xmlenc#sha256"/>
        <DigestValue>87txYxJeZxBRB0wb95x+2V/TAqisumcA9jXh4X0/DNI=</DigestValue>
      </Reference>
      <Reference URI="/xl/worksheets/sheet9.xml?ContentType=application/vnd.openxmlformats-officedocument.spreadsheetml.worksheet+xml">
        <DigestMethod Algorithm="http://www.w3.org/2001/04/xmlenc#sha256"/>
        <DigestValue>YiUJBn3bDZpdnX+WhtF3D2i9VUtZ0e9lLEBUnLbGVpk=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2018-07-31T13:48:53Z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2018-07-31T13:48:53Z</xd:SigningTime>
          <xd:SigningCertificate>
            <xd:Cert>
              <xd:CertDigest>
                <DigestMethod Algorithm="http://www.w3.org/2001/04/xmlenc#sha256"/>
                <DigestValue>ZNfH+qfjnwEtXM+lV+ObJRD9De/x5/3dy4hyPQmjRQo=</DigestValue>
              </xd:CertDigest>
              <xd:IssuerSerial>
                <X509IssuerName>CN=NBG Class 2 INT Sub CA, DC=nbg, DC=ge</X509IssuerName>
                <X509SerialNumber>583270914108581763620064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2018-07-31T13:28:29Z</dcterms:modified>
</cp:coreProperties>
</file>