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LCR" sheetId="93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4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4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4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4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4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4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4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C24" i="69" l="1"/>
  <c r="C35" i="69"/>
  <c r="C43" i="69"/>
  <c r="B2" i="92"/>
  <c r="B1" i="92"/>
  <c r="B2" i="93"/>
  <c r="B1" i="93"/>
  <c r="B2" i="91"/>
  <c r="B1" i="91"/>
  <c r="B2" i="64"/>
  <c r="B1" i="64"/>
  <c r="B2" i="90"/>
  <c r="B1" i="90"/>
  <c r="B2" i="69"/>
  <c r="B1" i="69"/>
  <c r="B2" i="89"/>
  <c r="B1" i="89"/>
  <c r="B2" i="73"/>
  <c r="B1" i="73"/>
  <c r="B2" i="88"/>
  <c r="B1" i="88"/>
  <c r="B2" i="52"/>
  <c r="B1" i="52"/>
  <c r="B2" i="86"/>
  <c r="B1" i="86"/>
  <c r="B2" i="75"/>
  <c r="B1" i="75"/>
  <c r="B2" i="85"/>
  <c r="B1" i="85"/>
  <c r="B2" i="83"/>
  <c r="B1" i="83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C21" i="88" l="1"/>
  <c r="D21" i="88" l="1"/>
  <c r="E21" i="88"/>
</calcChain>
</file>

<file path=xl/sharedStrings.xml><?xml version="1.0" encoding="utf-8"?>
<sst xmlns="http://schemas.openxmlformats.org/spreadsheetml/2006/main" count="640" uniqueCount="435">
  <si>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</si>
  <si>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</si>
  <si>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</si>
  <si>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</si>
  <si>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</si>
  <si>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</si>
  <si>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</si>
  <si>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</si>
  <si>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</si>
  <si>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</si>
  <si>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</si>
  <si>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</si>
  <si>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</si>
  <si>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</si>
  <si>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</si>
  <si>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</si>
  <si>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</si>
  <si>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</si>
  <si>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</si>
  <si>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</si>
  <si>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</si>
  <si>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</si>
  <si>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</si>
  <si>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</si>
  <si>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</si>
  <si>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</si>
  <si>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</si>
  <si>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</si>
  <si>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</si>
  <si>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</si>
  <si>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</si>
  <si>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</si>
  <si>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</si>
  <si>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</si>
  <si>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</si>
  <si>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</si>
  <si>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</si>
  <si>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</si>
  <si>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</si>
  <si>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</si>
  <si>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</si>
  <si>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</si>
  <si>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</si>
  <si>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</si>
  <si>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</si>
  <si>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</si>
  <si>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</si>
  <si>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</si>
  <si>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</si>
  <si>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</si>
  <si>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</si>
  <si>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</si>
  <si>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</si>
  <si>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</si>
  <si>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</si>
  <si>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</si>
  <si>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</si>
  <si>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</si>
  <si>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</si>
  <si>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</si>
  <si>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</si>
  <si>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</si>
  <si>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</si>
  <si>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</si>
  <si>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</si>
  <si>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</si>
  <si>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</si>
  <si>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</si>
  <si>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</si>
  <si>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</si>
  <si>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</si>
  <si>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</si>
  <si>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</si>
  <si>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</si>
  <si>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</si>
  <si>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</si>
  <si>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</si>
  <si>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</si>
  <si>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</si>
  <si>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</si>
  <si>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</si>
  <si>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</si>
  <si>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</si>
  <si>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</si>
  <si>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</si>
  <si>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</si>
  <si>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</si>
  <si>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</si>
  <si>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</si>
  <si>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</si>
  <si>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</si>
  <si>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</si>
  <si>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</si>
  <si>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</si>
  <si>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</si>
  <si>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</si>
  <si>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</si>
  <si>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</si>
  <si>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</si>
  <si>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</si>
  <si>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</si>
  <si>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</si>
  <si>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</si>
  <si>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</si>
  <si>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</si>
  <si>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</si>
  <si>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</si>
  <si>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</si>
  <si>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</si>
  <si>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</si>
  <si>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</si>
  <si>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</si>
  <si>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</si>
  <si>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</si>
  <si>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</si>
  <si>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</si>
  <si>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</si>
  <si>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</si>
  <si>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</si>
  <si>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</si>
  <si>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</si>
  <si>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</si>
  <si>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</si>
  <si>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</si>
  <si>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</si>
  <si>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</si>
  <si>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</si>
  <si>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</si>
  <si>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</si>
  <si>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</si>
  <si>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</si>
  <si>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</si>
  <si>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</si>
  <si>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</si>
  <si>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</si>
  <si>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</si>
  <si>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</si>
  <si>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</si>
  <si>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</si>
  <si>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</si>
  <si>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</si>
  <si>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</si>
  <si>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</si>
  <si>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</si>
  <si>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</si>
  <si>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</si>
  <si>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</si>
  <si>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</si>
  <si>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</si>
  <si>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</si>
  <si>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</si>
  <si>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</si>
  <si>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</si>
  <si>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</si>
  <si>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</si>
  <si>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</si>
  <si>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</si>
  <si>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</si>
  <si>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</si>
  <si>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</si>
  <si>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</si>
  <si>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</si>
  <si>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</si>
  <si>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</si>
  <si>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</si>
  <si>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</si>
  <si>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</si>
  <si>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</si>
  <si>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</si>
  <si>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</si>
  <si>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</si>
  <si>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</si>
  <si>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</si>
  <si>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</si>
  <si>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</si>
  <si>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</si>
  <si>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</si>
  <si>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</si>
  <si>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</si>
  <si>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</si>
  <si>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</si>
  <si>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</si>
  <si>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</si>
  <si>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</si>
  <si>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</si>
  <si>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</si>
  <si>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</si>
  <si>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</si>
  <si>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</si>
  <si>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</si>
  <si>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</si>
  <si>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</si>
  <si>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</si>
  <si>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</si>
  <si>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</si>
  <si>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</si>
  <si>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</si>
  <si>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</si>
  <si>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</si>
  <si>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</si>
  <si>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</si>
  <si>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</si>
  <si>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</si>
  <si>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</si>
  <si>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</si>
  <si>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</si>
  <si>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</si>
  <si>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</si>
  <si>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</si>
  <si>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</si>
  <si>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</si>
  <si>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</si>
  <si>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</si>
  <si>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</si>
  <si>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</si>
  <si>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</si>
  <si>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</si>
  <si>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</si>
  <si>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</si>
  <si>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</si>
  <si>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</si>
  <si>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</si>
  <si>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</si>
  <si>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</si>
  <si>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</si>
  <si>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</si>
  <si>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</si>
  <si>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</si>
  <si>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</si>
  <si>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</si>
  <si>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</si>
  <si>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</si>
  <si>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</si>
  <si>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</si>
  <si>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</si>
  <si>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</si>
  <si>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</si>
  <si>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</si>
  <si>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</si>
  <si>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</si>
  <si>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</si>
  <si>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</si>
  <si>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</si>
  <si>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</si>
  <si>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</si>
  <si>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</si>
  <si>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</si>
  <si>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</si>
  <si>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</si>
  <si>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</si>
  <si>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</si>
  <si>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</si>
  <si>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</si>
  <si>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</si>
  <si>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</si>
  <si>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</si>
  <si>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</si>
  <si>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</si>
  <si>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</si>
  <si>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</si>
  <si>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</si>
  <si>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</si>
  <si>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</si>
  <si>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</si>
  <si>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</si>
  <si>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</si>
  <si>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</si>
  <si>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</si>
  <si>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</si>
  <si>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</si>
  <si>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</si>
  <si>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</si>
  <si>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</si>
  <si>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</si>
  <si>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</si>
  <si>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</si>
  <si>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</si>
  <si>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</si>
  <si>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</si>
  <si>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</si>
  <si>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</si>
  <si>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</si>
  <si>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</si>
  <si>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</si>
  <si>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</si>
  <si>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</si>
  <si>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</si>
  <si>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</si>
  <si>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</si>
  <si>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</si>
  <si>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</si>
  <si>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</si>
  <si>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</si>
  <si>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</si>
  <si>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</si>
  <si>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</si>
  <si>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</si>
  <si>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</si>
  <si>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</si>
  <si>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</si>
  <si>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</si>
  <si>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</si>
  <si>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</si>
  <si>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</si>
  <si>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</si>
  <si>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</si>
  <si>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</si>
  <si>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</si>
  <si>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</si>
  <si>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</si>
  <si>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</si>
  <si>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</si>
  <si>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</si>
  <si>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</si>
  <si>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</si>
  <si>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</si>
  <si>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</si>
  <si>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</si>
  <si>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</si>
  <si>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</si>
  <si>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</si>
  <si>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</si>
  <si>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</si>
  <si>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</si>
  <si>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</si>
  <si>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</si>
  <si>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</si>
  <si>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</si>
  <si>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</si>
  <si>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</si>
  <si>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</si>
  <si>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</si>
  <si>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</si>
  <si>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</si>
  <si>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</si>
  <si>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</si>
  <si>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</si>
  <si>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</si>
  <si>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</si>
  <si>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</si>
  <si>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</si>
  <si>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</si>
  <si>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</si>
  <si>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</si>
  <si>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</si>
  <si>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</si>
  <si>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</si>
  <si>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</si>
  <si>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</si>
  <si>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</si>
  <si>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</si>
  <si>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</si>
  <si>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</si>
  <si>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</si>
  <si>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</si>
  <si>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</si>
  <si>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</si>
  <si>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</si>
  <si>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</si>
  <si>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</si>
  <si>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</si>
  <si>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</si>
  <si>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</si>
  <si>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</si>
  <si>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</si>
  <si>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</si>
  <si>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</si>
  <si>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</si>
  <si>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</si>
  <si>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</si>
  <si>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</si>
  <si>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</si>
  <si>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</si>
  <si>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</si>
  <si>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</si>
  <si>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</si>
  <si>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</si>
  <si>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</si>
  <si>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</si>
  <si>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</si>
  <si>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</si>
  <si>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</si>
  <si>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</si>
  <si>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</si>
  <si>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</si>
  <si>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</si>
  <si>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</si>
  <si>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</si>
  <si>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</si>
  <si>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</si>
  <si>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</si>
  <si>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</si>
  <si>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</si>
  <si>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</si>
  <si>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</si>
  <si>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</si>
  <si>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</si>
  <si>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</si>
  <si>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</si>
  <si>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</si>
  <si>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</si>
  <si>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</si>
  <si>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</si>
  <si>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</si>
  <si>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</si>
  <si>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</si>
  <si>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</si>
  <si>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</si>
  <si>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</si>
  <si>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</si>
  <si>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</si>
  <si>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</si>
  <si>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</si>
  <si>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</si>
  <si>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</si>
  <si>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Basisbank</t>
  </si>
  <si>
    <t>JSC "Basisbank"</t>
  </si>
  <si>
    <t>Zhang Jun</t>
  </si>
  <si>
    <t>David Tsaava</t>
  </si>
  <si>
    <t>www.basisbank.ge</t>
  </si>
  <si>
    <t>Zhou Ning</t>
  </si>
  <si>
    <t xml:space="preserve">Zaiqi Mi </t>
  </si>
  <si>
    <t>Li Hui</t>
  </si>
  <si>
    <t>Lia Aslanikashvili</t>
  </si>
  <si>
    <t>David Kakabadze</t>
  </si>
  <si>
    <t>Levan Gardaphkhadze</t>
  </si>
  <si>
    <t>Xinjiang HuaLing Industry &amp; Trade (Group) Co LTD</t>
  </si>
  <si>
    <t>Enhua Mi</t>
  </si>
  <si>
    <t>table 9 (Capital), N39</t>
  </si>
  <si>
    <t>table 9 (Capital),, N10</t>
  </si>
  <si>
    <t>table 9 (Capital), N2</t>
  </si>
  <si>
    <t>table  9 (Capital), N3</t>
  </si>
  <si>
    <t>table  9 (Capital), N5</t>
  </si>
  <si>
    <t>table  9 (Capital), N6</t>
  </si>
  <si>
    <t>table 9 (Capital), N5, 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</si>
</sst>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i/>
      <sz val="10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02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193" fontId="87" fillId="2" borderId="25" xfId="0" applyNumberFormat="1" applyFont="1" applyFill="1" applyBorder="1" applyAlignment="1" applyProtection="1">
      <alignment vertical="center"/>
      <protection locked="0"/>
    </xf>
    <xf numFmtId="193" fontId="87" fillId="2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2" fillId="36" borderId="87" xfId="0" applyNumberFormat="1" applyFont="1" applyFill="1" applyBorder="1" applyAlignment="1">
      <alignment vertical="center" wrapText="1"/>
    </xf>
    <xf numFmtId="3" fontId="102" fillId="36" borderId="88" xfId="0" applyNumberFormat="1" applyFont="1" applyFill="1" applyBorder="1" applyAlignment="1">
      <alignment vertical="center" wrapText="1"/>
    </xf>
    <xf numFmtId="3" fontId="102" fillId="0" borderId="87" xfId="0" applyNumberFormat="1" applyFont="1" applyBorder="1" applyAlignment="1">
      <alignment vertical="center" wrapText="1"/>
    </xf>
    <xf numFmtId="3" fontId="102" fillId="0" borderId="88" xfId="0" applyNumberFormat="1" applyFont="1" applyBorder="1" applyAlignment="1">
      <alignment vertical="center" wrapText="1"/>
    </xf>
    <xf numFmtId="3" fontId="102" fillId="0" borderId="87" xfId="0" applyNumberFormat="1" applyFont="1" applyFill="1" applyBorder="1" applyAlignment="1">
      <alignment vertical="center" wrapText="1"/>
    </xf>
    <xf numFmtId="3" fontId="102" fillId="36" borderId="25" xfId="0" applyNumberFormat="1" applyFont="1" applyFill="1" applyBorder="1" applyAlignment="1">
      <alignment vertical="center" wrapText="1"/>
    </xf>
    <xf numFmtId="3" fontId="102" fillId="36" borderId="26" xfId="0" applyNumberFormat="1" applyFont="1" applyFill="1" applyBorder="1" applyAlignment="1">
      <alignment vertical="center" wrapText="1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165" fontId="2" fillId="0" borderId="3" xfId="20962" applyNumberFormat="1" applyFont="1" applyBorder="1" applyAlignment="1" applyProtection="1">
      <alignment horizontal="right" vertical="center" wrapText="1"/>
      <protection locked="0"/>
    </xf>
    <xf numFmtId="165" fontId="84" fillId="0" borderId="3" xfId="20962" applyNumberFormat="1" applyFont="1" applyBorder="1" applyAlignment="1" applyProtection="1">
      <alignment vertical="center" wrapText="1"/>
      <protection locked="0"/>
    </xf>
    <xf numFmtId="165" fontId="84" fillId="0" borderId="22" xfId="20962" applyNumberFormat="1" applyFont="1" applyBorder="1" applyAlignment="1" applyProtection="1">
      <alignment vertical="center" wrapText="1"/>
      <protection locked="0"/>
    </xf>
    <xf numFmtId="165" fontId="9" fillId="37" borderId="0" xfId="20962" applyNumberFormat="1" applyFont="1" applyFill="1" applyBorder="1"/>
    <xf numFmtId="165" fontId="9" fillId="37" borderId="103" xfId="20962" applyNumberFormat="1" applyFont="1" applyFill="1" applyBorder="1"/>
    <xf numFmtId="165" fontId="2" fillId="2" borderId="3" xfId="20962" applyNumberFormat="1" applyFont="1" applyFill="1" applyBorder="1" applyAlignment="1" applyProtection="1">
      <alignment vertical="center"/>
      <protection locked="0"/>
    </xf>
    <xf numFmtId="165" fontId="87" fillId="2" borderId="3" xfId="20962" applyNumberFormat="1" applyFont="1" applyFill="1" applyBorder="1" applyAlignment="1" applyProtection="1">
      <alignment vertical="center"/>
      <protection locked="0"/>
    </xf>
    <xf numFmtId="165" fontId="87" fillId="2" borderId="22" xfId="20962" applyNumberFormat="1" applyFont="1" applyFill="1" applyBorder="1" applyAlignment="1" applyProtection="1">
      <alignment vertical="center"/>
      <protection locked="0"/>
    </xf>
    <xf numFmtId="165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65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65" fontId="2" fillId="2" borderId="25" xfId="20962" applyNumberFormat="1" applyFont="1" applyFill="1" applyBorder="1" applyAlignment="1" applyProtection="1">
      <alignment vertical="center"/>
      <protection locked="0"/>
    </xf>
    <xf numFmtId="165" fontId="87" fillId="2" borderId="25" xfId="20962" applyNumberFormat="1" applyFont="1" applyFill="1" applyBorder="1" applyAlignment="1" applyProtection="1">
      <alignment vertical="center"/>
      <protection locked="0"/>
    </xf>
    <xf numFmtId="14" fontId="2" fillId="0" borderId="0" xfId="0" applyNumberFormat="1" applyFont="1"/>
    <xf numFmtId="14" fontId="84" fillId="0" borderId="0" xfId="0" applyNumberFormat="1" applyFont="1"/>
    <xf numFmtId="193" fontId="103" fillId="0" borderId="34" xfId="0" applyNumberFormat="1" applyFont="1" applyBorder="1" applyAlignment="1">
      <alignment vertical="center"/>
    </xf>
    <xf numFmtId="167" fontId="103" fillId="0" borderId="65" xfId="0" applyNumberFormat="1" applyFont="1" applyBorder="1" applyAlignment="1">
      <alignment horizontal="center"/>
    </xf>
    <xf numFmtId="193" fontId="103" fillId="0" borderId="13" xfId="0" applyNumberFormat="1" applyFont="1" applyBorder="1" applyAlignment="1">
      <alignment vertical="center"/>
    </xf>
    <xf numFmtId="193" fontId="104" fillId="0" borderId="13" xfId="0" applyNumberFormat="1" applyFont="1" applyBorder="1" applyAlignment="1">
      <alignment vertical="center"/>
    </xf>
    <xf numFmtId="167" fontId="104" fillId="0" borderId="65" xfId="0" applyNumberFormat="1" applyFont="1" applyBorder="1" applyAlignment="1">
      <alignment horizontal="center"/>
    </xf>
    <xf numFmtId="167" fontId="105" fillId="76" borderId="65" xfId="0" applyNumberFormat="1" applyFont="1" applyFill="1" applyBorder="1" applyAlignment="1">
      <alignment horizontal="center"/>
    </xf>
    <xf numFmtId="193" fontId="103" fillId="36" borderId="13" xfId="0" applyNumberFormat="1" applyFont="1" applyFill="1" applyBorder="1" applyAlignment="1">
      <alignment vertical="center"/>
    </xf>
    <xf numFmtId="193" fontId="103" fillId="0" borderId="14" xfId="0" applyNumberFormat="1" applyFont="1" applyBorder="1" applyAlignment="1">
      <alignment vertical="center"/>
    </xf>
    <xf numFmtId="167" fontId="103" fillId="0" borderId="67" xfId="0" applyNumberFormat="1" applyFont="1" applyBorder="1" applyAlignment="1">
      <alignment horizontal="center"/>
    </xf>
    <xf numFmtId="164" fontId="3" fillId="0" borderId="92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5" fontId="3" fillId="0" borderId="101" xfId="20962" applyNumberFormat="1" applyFont="1" applyFill="1" applyBorder="1" applyAlignment="1">
      <alignment vertical="center"/>
    </xf>
    <xf numFmtId="165" fontId="3" fillId="0" borderId="102" xfId="20962" applyNumberFormat="1" applyFont="1" applyFill="1" applyBorder="1" applyAlignment="1">
      <alignment vertical="center"/>
    </xf>
    <xf numFmtId="10" fontId="3" fillId="0" borderId="91" xfId="20962" applyNumberFormat="1" applyFont="1" applyBorder="1" applyAlignment="1"/>
    <xf numFmtId="10" fontId="84" fillId="0" borderId="23" xfId="20962" applyNumberFormat="1" applyFont="1" applyBorder="1" applyAlignment="1"/>
    <xf numFmtId="10" fontId="84" fillId="0" borderId="42" xfId="20962" applyNumberFormat="1" applyFont="1" applyBorder="1" applyAlignment="1"/>
    <xf numFmtId="0" fontId="88" fillId="0" borderId="11" xfId="0" applyFont="1" applyFill="1" applyBorder="1" applyAlignment="1">
      <alignment horizontal="left" wrapText="1" indent="1"/>
    </xf>
    <xf numFmtId="165" fontId="2" fillId="0" borderId="3" xfId="20962" applyNumberFormat="1" applyFont="1" applyFill="1" applyBorder="1" applyAlignment="1" applyProtection="1">
      <alignment horizontal="center" vertical="center" wrapText="1"/>
      <protection locked="0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7" fontId="2" fillId="0" borderId="7" xfId="0" applyNumberFormat="1" applyFont="1" applyFill="1" applyBorder="1" applyAlignment="1">
      <alignment horizontal="left" vertical="center" wrapText="1" indent="1"/>
    </xf>
    <xf numFmtId="17" fontId="84" fillId="0" borderId="7" xfId="0" applyNumberFormat="1" applyFont="1" applyFill="1" applyBorder="1" applyAlignment="1">
      <alignment horizontal="center" vertical="center" wrapText="1"/>
    </xf>
    <xf numFmtId="17" fontId="84" fillId="0" borderId="70" xfId="0" applyNumberFormat="1" applyFont="1" applyFill="1" applyBorder="1" applyAlignment="1">
      <alignment horizontal="center" vertical="center" wrapText="1"/>
    </xf>
    <xf numFmtId="17" fontId="101" fillId="0" borderId="19" xfId="0" applyNumberFormat="1" applyFont="1" applyBorder="1" applyAlignment="1">
      <alignment horizontal="center" vertical="center" wrapText="1"/>
    </xf>
    <xf numFmtId="17" fontId="101" fillId="0" borderId="20" xfId="0" applyNumberFormat="1" applyFont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b-server\Public_Directory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B29" sqref="B29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03"/>
      <c r="B1" s="251" t="s">
        <v>350</v>
      </c>
      <c r="C1" s="203"/>
    </row>
    <row r="2" spans="1:3">
      <c r="A2" s="252">
        <v>1</v>
      </c>
      <c r="B2" s="396" t="s">
        <v>351</v>
      </c>
      <c r="C2" s="115" t="s">
        <v>416</v>
      </c>
    </row>
    <row r="3" spans="1:3">
      <c r="A3" s="252">
        <v>2</v>
      </c>
      <c r="B3" s="397" t="s">
        <v>347</v>
      </c>
      <c r="C3" s="115" t="s">
        <v>417</v>
      </c>
    </row>
    <row r="4" spans="1:3">
      <c r="A4" s="252">
        <v>3</v>
      </c>
      <c r="B4" s="398" t="s">
        <v>352</v>
      </c>
      <c r="C4" s="115" t="s">
        <v>418</v>
      </c>
    </row>
    <row r="5" spans="1:3">
      <c r="A5" s="253">
        <v>4</v>
      </c>
      <c r="B5" s="399" t="s">
        <v>348</v>
      </c>
      <c r="C5" s="115" t="s">
        <v>419</v>
      </c>
    </row>
    <row r="6" spans="1:3" s="254" customFormat="1" ht="45.75" customHeight="1">
      <c r="A6" s="446" t="s">
        <v>406</v>
      </c>
      <c r="B6" s="447"/>
      <c r="C6" s="447"/>
    </row>
    <row r="7" spans="1:3" ht="15">
      <c r="A7" s="255" t="s">
        <v>29</v>
      </c>
      <c r="B7" s="251" t="s">
        <v>349</v>
      </c>
    </row>
    <row r="8" spans="1:3">
      <c r="A8" s="203">
        <v>1</v>
      </c>
      <c r="B8" s="302" t="s">
        <v>20</v>
      </c>
    </row>
    <row r="9" spans="1:3">
      <c r="A9" s="203">
        <v>2</v>
      </c>
      <c r="B9" s="303" t="s">
        <v>21</v>
      </c>
    </row>
    <row r="10" spans="1:3">
      <c r="A10" s="203">
        <v>3</v>
      </c>
      <c r="B10" s="303" t="s">
        <v>22</v>
      </c>
    </row>
    <row r="11" spans="1:3">
      <c r="A11" s="203">
        <v>4</v>
      </c>
      <c r="B11" s="303" t="s">
        <v>23</v>
      </c>
      <c r="C11" s="120"/>
    </row>
    <row r="12" spans="1:3">
      <c r="A12" s="203">
        <v>5</v>
      </c>
      <c r="B12" s="303" t="s">
        <v>24</v>
      </c>
    </row>
    <row r="13" spans="1:3">
      <c r="A13" s="203">
        <v>6</v>
      </c>
      <c r="B13" s="304" t="s">
        <v>359</v>
      </c>
    </row>
    <row r="14" spans="1:3">
      <c r="A14" s="203">
        <v>7</v>
      </c>
      <c r="B14" s="303" t="s">
        <v>353</v>
      </c>
    </row>
    <row r="15" spans="1:3">
      <c r="A15" s="203">
        <v>8</v>
      </c>
      <c r="B15" s="303" t="s">
        <v>354</v>
      </c>
    </row>
    <row r="16" spans="1:3">
      <c r="A16" s="203">
        <v>9</v>
      </c>
      <c r="B16" s="303" t="s">
        <v>25</v>
      </c>
    </row>
    <row r="17" spans="1:2">
      <c r="A17" s="203">
        <v>10</v>
      </c>
      <c r="B17" s="303" t="s">
        <v>26</v>
      </c>
    </row>
    <row r="18" spans="1:2">
      <c r="A18" s="203">
        <v>11</v>
      </c>
      <c r="B18" s="304" t="s">
        <v>355</v>
      </c>
    </row>
    <row r="19" spans="1:2">
      <c r="A19" s="203">
        <v>12</v>
      </c>
      <c r="B19" s="304" t="s">
        <v>27</v>
      </c>
    </row>
    <row r="20" spans="1:2">
      <c r="A20" s="203">
        <v>13</v>
      </c>
      <c r="B20" s="305" t="s">
        <v>356</v>
      </c>
    </row>
    <row r="21" spans="1:2">
      <c r="A21" s="203">
        <v>14</v>
      </c>
      <c r="B21" s="302" t="s">
        <v>383</v>
      </c>
    </row>
    <row r="22" spans="1:2">
      <c r="A22" s="256">
        <v>15</v>
      </c>
      <c r="B22" s="304" t="s">
        <v>28</v>
      </c>
    </row>
    <row r="23" spans="1:2">
      <c r="A23" s="123"/>
      <c r="B23" s="18"/>
    </row>
    <row r="24" spans="1:2">
      <c r="A24" s="123"/>
      <c r="B24" s="18"/>
    </row>
    <row r="25" spans="1:2">
      <c r="A25" s="123"/>
      <c r="B25" s="18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7" location="'10. CC2'!A1" display="Reconciliation of regulatory capital to balance sheet "/>
    <hyperlink ref="B18" location="'11. CRWA '!A1" display="Credit risk weighted risk exposures"/>
    <hyperlink ref="B19" location="'12. CRM'!A1" display="Credit risk mitigation"/>
    <hyperlink ref="B20" location="'13. CRME '!A1" display="Standardized approach: Credit risk, effect of credit risk mitigation"/>
    <hyperlink ref="B22" location="'15. CCR '!A1" display="Counterparty credit risk"/>
    <hyperlink ref="B21" location="'14. LCR'!A1" display="Liquidity Coverage Ratio"/>
  </hyperlinks>
  <pageMargins left="0.7" right="0.7" top="0.75" bottom="0.75" header="0.3" footer="0.3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B16" sqref="B16"/>
    </sheetView>
  </sheetViews>
  <sheetFormatPr defaultColWidth="9.140625" defaultRowHeight="12.75"/>
  <cols>
    <col min="1" max="1" width="9.5703125" style="12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4" t="str">
        <f>'1. key ratios '!B1</f>
        <v>Basisbank</v>
      </c>
    </row>
    <row r="2" spans="1:3" s="110" customFormat="1" ht="15.75" customHeight="1">
      <c r="A2" s="110" t="s">
        <v>31</v>
      </c>
      <c r="B2" s="419">
        <f>'1. key ratios '!B2</f>
        <v>43190</v>
      </c>
    </row>
    <row r="3" spans="1:3" s="110" customFormat="1" ht="15.75" customHeight="1"/>
    <row r="4" spans="1:3" ht="13.5" thickBot="1">
      <c r="A4" s="123" t="s">
        <v>251</v>
      </c>
      <c r="B4" s="184" t="s">
        <v>250</v>
      </c>
    </row>
    <row r="5" spans="1:3">
      <c r="A5" s="124" t="s">
        <v>6</v>
      </c>
      <c r="B5" s="125"/>
      <c r="C5" s="126" t="s">
        <v>73</v>
      </c>
    </row>
    <row r="6" spans="1:3">
      <c r="A6" s="127">
        <v>1</v>
      </c>
      <c r="B6" s="128" t="s">
        <v>249</v>
      </c>
      <c r="C6" s="129">
        <v>192265463.52289999</v>
      </c>
    </row>
    <row r="7" spans="1:3">
      <c r="A7" s="127">
        <v>2</v>
      </c>
      <c r="B7" s="130" t="s">
        <v>248</v>
      </c>
      <c r="C7" s="131">
        <v>16096897</v>
      </c>
    </row>
    <row r="8" spans="1:3">
      <c r="A8" s="127">
        <v>3</v>
      </c>
      <c r="B8" s="132" t="s">
        <v>247</v>
      </c>
      <c r="C8" s="131">
        <v>75284047.799999997</v>
      </c>
    </row>
    <row r="9" spans="1:3">
      <c r="A9" s="127">
        <v>4</v>
      </c>
      <c r="B9" s="132" t="s">
        <v>246</v>
      </c>
      <c r="C9" s="131">
        <v>0</v>
      </c>
    </row>
    <row r="10" spans="1:3">
      <c r="A10" s="127">
        <v>5</v>
      </c>
      <c r="B10" s="132" t="s">
        <v>245</v>
      </c>
      <c r="C10" s="131">
        <v>74131459.700000003</v>
      </c>
    </row>
    <row r="11" spans="1:3">
      <c r="A11" s="127">
        <v>6</v>
      </c>
      <c r="B11" s="133" t="s">
        <v>244</v>
      </c>
      <c r="C11" s="131">
        <v>26753059.0229</v>
      </c>
    </row>
    <row r="12" spans="1:3" s="96" customFormat="1">
      <c r="A12" s="127">
        <v>7</v>
      </c>
      <c r="B12" s="128" t="s">
        <v>243</v>
      </c>
      <c r="C12" s="134">
        <v>9498592.5</v>
      </c>
    </row>
    <row r="13" spans="1:3" s="96" customFormat="1">
      <c r="A13" s="127">
        <v>8</v>
      </c>
      <c r="B13" s="135" t="s">
        <v>242</v>
      </c>
      <c r="C13" s="136">
        <v>8601655.1899999995</v>
      </c>
    </row>
    <row r="14" spans="1:3" s="96" customFormat="1" ht="25.5">
      <c r="A14" s="127">
        <v>9</v>
      </c>
      <c r="B14" s="137" t="s">
        <v>241</v>
      </c>
      <c r="C14" s="136">
        <v>0</v>
      </c>
    </row>
    <row r="15" spans="1:3" s="96" customFormat="1">
      <c r="A15" s="127">
        <v>10</v>
      </c>
      <c r="B15" s="138" t="s">
        <v>240</v>
      </c>
      <c r="C15" s="136">
        <v>896937.31</v>
      </c>
    </row>
    <row r="16" spans="1:3" s="96" customFormat="1">
      <c r="A16" s="127">
        <v>11</v>
      </c>
      <c r="B16" s="139" t="s">
        <v>239</v>
      </c>
      <c r="C16" s="136">
        <v>0</v>
      </c>
    </row>
    <row r="17" spans="1:3" s="96" customFormat="1">
      <c r="A17" s="127">
        <v>12</v>
      </c>
      <c r="B17" s="138" t="s">
        <v>238</v>
      </c>
      <c r="C17" s="136">
        <v>0</v>
      </c>
    </row>
    <row r="18" spans="1:3" s="96" customFormat="1">
      <c r="A18" s="127">
        <v>13</v>
      </c>
      <c r="B18" s="138" t="s">
        <v>237</v>
      </c>
      <c r="C18" s="136">
        <v>0</v>
      </c>
    </row>
    <row r="19" spans="1:3" s="96" customFormat="1">
      <c r="A19" s="127">
        <v>14</v>
      </c>
      <c r="B19" s="138" t="s">
        <v>236</v>
      </c>
      <c r="C19" s="136">
        <v>0</v>
      </c>
    </row>
    <row r="20" spans="1:3" s="96" customFormat="1">
      <c r="A20" s="127">
        <v>15</v>
      </c>
      <c r="B20" s="138" t="s">
        <v>235</v>
      </c>
      <c r="C20" s="136">
        <v>0</v>
      </c>
    </row>
    <row r="21" spans="1:3" s="96" customFormat="1" ht="25.5">
      <c r="A21" s="127">
        <v>16</v>
      </c>
      <c r="B21" s="137" t="s">
        <v>234</v>
      </c>
      <c r="C21" s="136">
        <v>0</v>
      </c>
    </row>
    <row r="22" spans="1:3" s="96" customFormat="1">
      <c r="A22" s="127">
        <v>17</v>
      </c>
      <c r="B22" s="140" t="s">
        <v>233</v>
      </c>
      <c r="C22" s="136">
        <v>0</v>
      </c>
    </row>
    <row r="23" spans="1:3" s="96" customFormat="1">
      <c r="A23" s="127">
        <v>18</v>
      </c>
      <c r="B23" s="137" t="s">
        <v>232</v>
      </c>
      <c r="C23" s="136">
        <v>0</v>
      </c>
    </row>
    <row r="24" spans="1:3" s="96" customFormat="1" ht="25.5">
      <c r="A24" s="127">
        <v>19</v>
      </c>
      <c r="B24" s="137" t="s">
        <v>209</v>
      </c>
      <c r="C24" s="136">
        <v>0</v>
      </c>
    </row>
    <row r="25" spans="1:3" s="96" customFormat="1">
      <c r="A25" s="127">
        <v>20</v>
      </c>
      <c r="B25" s="141" t="s">
        <v>231</v>
      </c>
      <c r="C25" s="136">
        <v>0</v>
      </c>
    </row>
    <row r="26" spans="1:3" s="96" customFormat="1">
      <c r="A26" s="127">
        <v>21</v>
      </c>
      <c r="B26" s="141" t="s">
        <v>230</v>
      </c>
      <c r="C26" s="136">
        <v>0</v>
      </c>
    </row>
    <row r="27" spans="1:3" s="96" customFormat="1">
      <c r="A27" s="127">
        <v>22</v>
      </c>
      <c r="B27" s="141" t="s">
        <v>229</v>
      </c>
      <c r="C27" s="136">
        <v>0</v>
      </c>
    </row>
    <row r="28" spans="1:3" s="96" customFormat="1">
      <c r="A28" s="127">
        <v>23</v>
      </c>
      <c r="B28" s="142" t="s">
        <v>228</v>
      </c>
      <c r="C28" s="134">
        <v>182766871.02289999</v>
      </c>
    </row>
    <row r="29" spans="1:3" s="96" customFormat="1">
      <c r="A29" s="143"/>
      <c r="B29" s="144"/>
      <c r="C29" s="136"/>
    </row>
    <row r="30" spans="1:3" s="96" customFormat="1">
      <c r="A30" s="143">
        <v>24</v>
      </c>
      <c r="B30" s="142" t="s">
        <v>227</v>
      </c>
      <c r="C30" s="134">
        <v>0</v>
      </c>
    </row>
    <row r="31" spans="1:3" s="96" customFormat="1">
      <c r="A31" s="143">
        <v>25</v>
      </c>
      <c r="B31" s="132" t="s">
        <v>226</v>
      </c>
      <c r="C31" s="145">
        <v>0</v>
      </c>
    </row>
    <row r="32" spans="1:3" s="96" customFormat="1">
      <c r="A32" s="143">
        <v>26</v>
      </c>
      <c r="B32" s="146" t="s">
        <v>308</v>
      </c>
      <c r="C32" s="136"/>
    </row>
    <row r="33" spans="1:3" s="96" customFormat="1">
      <c r="A33" s="143">
        <v>27</v>
      </c>
      <c r="B33" s="146" t="s">
        <v>225</v>
      </c>
      <c r="C33" s="136"/>
    </row>
    <row r="34" spans="1:3" s="96" customFormat="1">
      <c r="A34" s="143">
        <v>28</v>
      </c>
      <c r="B34" s="132" t="s">
        <v>224</v>
      </c>
      <c r="C34" s="136"/>
    </row>
    <row r="35" spans="1:3" s="96" customFormat="1">
      <c r="A35" s="143">
        <v>29</v>
      </c>
      <c r="B35" s="142" t="s">
        <v>223</v>
      </c>
      <c r="C35" s="134">
        <v>0</v>
      </c>
    </row>
    <row r="36" spans="1:3" s="96" customFormat="1">
      <c r="A36" s="143">
        <v>30</v>
      </c>
      <c r="B36" s="137" t="s">
        <v>222</v>
      </c>
      <c r="C36" s="136"/>
    </row>
    <row r="37" spans="1:3" s="96" customFormat="1">
      <c r="A37" s="143">
        <v>31</v>
      </c>
      <c r="B37" s="138" t="s">
        <v>221</v>
      </c>
      <c r="C37" s="136"/>
    </row>
    <row r="38" spans="1:3" s="96" customFormat="1" ht="25.5">
      <c r="A38" s="143">
        <v>32</v>
      </c>
      <c r="B38" s="137" t="s">
        <v>220</v>
      </c>
      <c r="C38" s="136"/>
    </row>
    <row r="39" spans="1:3" s="96" customFormat="1" ht="25.5">
      <c r="A39" s="143">
        <v>33</v>
      </c>
      <c r="B39" s="137" t="s">
        <v>209</v>
      </c>
      <c r="C39" s="136"/>
    </row>
    <row r="40" spans="1:3" s="96" customFormat="1">
      <c r="A40" s="143">
        <v>34</v>
      </c>
      <c r="B40" s="141" t="s">
        <v>219</v>
      </c>
      <c r="C40" s="136"/>
    </row>
    <row r="41" spans="1:3" s="96" customFormat="1">
      <c r="A41" s="143">
        <v>35</v>
      </c>
      <c r="B41" s="142" t="s">
        <v>218</v>
      </c>
      <c r="C41" s="134">
        <v>0</v>
      </c>
    </row>
    <row r="42" spans="1:3" s="96" customFormat="1">
      <c r="A42" s="143"/>
      <c r="B42" s="144"/>
      <c r="C42" s="136"/>
    </row>
    <row r="43" spans="1:3" s="96" customFormat="1">
      <c r="A43" s="143">
        <v>36</v>
      </c>
      <c r="B43" s="147" t="s">
        <v>217</v>
      </c>
      <c r="C43" s="134">
        <v>10617722.489287928</v>
      </c>
    </row>
    <row r="44" spans="1:3" s="96" customFormat="1">
      <c r="A44" s="143">
        <v>37</v>
      </c>
      <c r="B44" s="132" t="s">
        <v>216</v>
      </c>
      <c r="C44" s="136">
        <v>0</v>
      </c>
    </row>
    <row r="45" spans="1:3" s="96" customFormat="1">
      <c r="A45" s="143">
        <v>38</v>
      </c>
      <c r="B45" s="132" t="s">
        <v>215</v>
      </c>
      <c r="C45" s="136">
        <v>0</v>
      </c>
    </row>
    <row r="46" spans="1:3" s="96" customFormat="1">
      <c r="A46" s="143">
        <v>39</v>
      </c>
      <c r="B46" s="132" t="s">
        <v>214</v>
      </c>
      <c r="C46" s="136">
        <v>10617722.489287928</v>
      </c>
    </row>
    <row r="47" spans="1:3" s="96" customFormat="1">
      <c r="A47" s="143">
        <v>40</v>
      </c>
      <c r="B47" s="147" t="s">
        <v>213</v>
      </c>
      <c r="C47" s="134">
        <v>0</v>
      </c>
    </row>
    <row r="48" spans="1:3" s="96" customFormat="1">
      <c r="A48" s="143">
        <v>41</v>
      </c>
      <c r="B48" s="137" t="s">
        <v>212</v>
      </c>
      <c r="C48" s="136"/>
    </row>
    <row r="49" spans="1:3" s="96" customFormat="1">
      <c r="A49" s="143">
        <v>42</v>
      </c>
      <c r="B49" s="138" t="s">
        <v>211</v>
      </c>
      <c r="C49" s="136"/>
    </row>
    <row r="50" spans="1:3" s="96" customFormat="1">
      <c r="A50" s="143">
        <v>43</v>
      </c>
      <c r="B50" s="137" t="s">
        <v>210</v>
      </c>
      <c r="C50" s="136"/>
    </row>
    <row r="51" spans="1:3" s="96" customFormat="1" ht="25.5">
      <c r="A51" s="143">
        <v>44</v>
      </c>
      <c r="B51" s="137" t="s">
        <v>209</v>
      </c>
      <c r="C51" s="136"/>
    </row>
    <row r="52" spans="1:3" s="96" customFormat="1" ht="13.5" thickBot="1">
      <c r="A52" s="148">
        <v>45</v>
      </c>
      <c r="B52" s="149" t="s">
        <v>208</v>
      </c>
      <c r="C52" s="150">
        <v>10617722.489287928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pane xSplit="1" ySplit="5" topLeftCell="B24" activePane="bottomRight" state="frozen"/>
      <selection activeCell="B47" sqref="B47"/>
      <selection pane="topRight" activeCell="B47" sqref="B47"/>
      <selection pane="bottomLeft" activeCell="B47" sqref="B47"/>
      <selection pane="bottomRight" activeCell="D50" sqref="D50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4" t="str">
        <f>'1. key ratios '!B1</f>
        <v>Basisbank</v>
      </c>
      <c r="E1" s="4"/>
      <c r="F1" s="4"/>
    </row>
    <row r="2" spans="1:6" s="110" customFormat="1" ht="15.75" customHeight="1">
      <c r="A2" s="2" t="s">
        <v>31</v>
      </c>
      <c r="B2" s="419">
        <f>'1. key ratios '!B2</f>
        <v>43190</v>
      </c>
    </row>
    <row r="3" spans="1:6" s="110" customFormat="1" ht="15.75" customHeight="1">
      <c r="A3" s="151"/>
    </row>
    <row r="4" spans="1:6" s="110" customFormat="1" ht="15.75" customHeight="1" thickBot="1">
      <c r="A4" s="110" t="s">
        <v>86</v>
      </c>
      <c r="B4" s="276" t="s">
        <v>292</v>
      </c>
      <c r="D4" s="56" t="s">
        <v>73</v>
      </c>
    </row>
    <row r="5" spans="1:6" ht="25.5">
      <c r="A5" s="152" t="s">
        <v>6</v>
      </c>
      <c r="B5" s="308" t="s">
        <v>346</v>
      </c>
      <c r="C5" s="153" t="s">
        <v>93</v>
      </c>
      <c r="D5" s="154" t="s">
        <v>94</v>
      </c>
    </row>
    <row r="6" spans="1:6" ht="15.75">
      <c r="A6" s="116">
        <v>1</v>
      </c>
      <c r="B6" s="155" t="s">
        <v>35</v>
      </c>
      <c r="C6" s="420">
        <v>32161521.322999999</v>
      </c>
      <c r="D6" s="421"/>
      <c r="E6" s="156"/>
    </row>
    <row r="7" spans="1:6" ht="15.75">
      <c r="A7" s="116">
        <v>2</v>
      </c>
      <c r="B7" s="157" t="s">
        <v>36</v>
      </c>
      <c r="C7" s="422">
        <v>123977920.4905</v>
      </c>
      <c r="D7" s="421"/>
      <c r="E7" s="156"/>
    </row>
    <row r="8" spans="1:6" ht="15.75">
      <c r="A8" s="116">
        <v>3</v>
      </c>
      <c r="B8" s="157" t="s">
        <v>37</v>
      </c>
      <c r="C8" s="422">
        <v>41105912.649500005</v>
      </c>
      <c r="D8" s="421"/>
      <c r="E8" s="156"/>
    </row>
    <row r="9" spans="1:6" ht="15.75">
      <c r="A9" s="116">
        <v>4</v>
      </c>
      <c r="B9" s="157" t="s">
        <v>38</v>
      </c>
      <c r="C9" s="422">
        <v>0</v>
      </c>
      <c r="D9" s="421"/>
      <c r="E9" s="156"/>
    </row>
    <row r="10" spans="1:6" ht="15.75">
      <c r="A10" s="116">
        <v>5</v>
      </c>
      <c r="B10" s="157" t="s">
        <v>39</v>
      </c>
      <c r="C10" s="422">
        <v>149503126.75</v>
      </c>
      <c r="D10" s="421"/>
      <c r="E10" s="156"/>
    </row>
    <row r="11" spans="1:6" ht="15.75">
      <c r="A11" s="116">
        <v>6.1</v>
      </c>
      <c r="B11" s="277" t="s">
        <v>40</v>
      </c>
      <c r="C11" s="423">
        <v>765267625.63569999</v>
      </c>
      <c r="D11" s="424"/>
      <c r="E11" s="160"/>
    </row>
    <row r="12" spans="1:6" ht="15.75">
      <c r="A12" s="116">
        <v>6.2</v>
      </c>
      <c r="B12" s="278" t="s">
        <v>41</v>
      </c>
      <c r="C12" s="423">
        <v>-34086562.030010529</v>
      </c>
      <c r="D12" s="424"/>
      <c r="E12" s="160"/>
    </row>
    <row r="13" spans="1:6" ht="15.75">
      <c r="A13" s="116"/>
      <c r="B13" s="444" t="s">
        <v>64</v>
      </c>
      <c r="C13" s="423">
        <v>10617722.489287928</v>
      </c>
      <c r="D13" s="425" t="s">
        <v>428</v>
      </c>
      <c r="E13" s="160"/>
    </row>
    <row r="14" spans="1:6" ht="15.75">
      <c r="A14" s="116">
        <v>6</v>
      </c>
      <c r="B14" s="157" t="s">
        <v>42</v>
      </c>
      <c r="C14" s="426">
        <v>731181063.60568941</v>
      </c>
      <c r="D14" s="424"/>
      <c r="E14" s="156"/>
    </row>
    <row r="15" spans="1:6" ht="15.75">
      <c r="A15" s="116">
        <v>7</v>
      </c>
      <c r="B15" s="157" t="s">
        <v>43</v>
      </c>
      <c r="C15" s="422">
        <v>6069804.5642999997</v>
      </c>
      <c r="D15" s="421"/>
      <c r="E15" s="156"/>
    </row>
    <row r="16" spans="1:6" ht="15.75">
      <c r="A16" s="116">
        <v>8</v>
      </c>
      <c r="B16" s="306" t="s">
        <v>204</v>
      </c>
      <c r="C16" s="422">
        <v>6362640.4610000001</v>
      </c>
      <c r="D16" s="421"/>
      <c r="E16" s="156"/>
    </row>
    <row r="17" spans="1:5" ht="15.75">
      <c r="A17" s="116">
        <v>9</v>
      </c>
      <c r="B17" s="157" t="s">
        <v>44</v>
      </c>
      <c r="C17" s="422">
        <v>4362704.66</v>
      </c>
      <c r="D17" s="421"/>
      <c r="E17" s="156"/>
    </row>
    <row r="18" spans="1:5" ht="15.75">
      <c r="A18" s="116">
        <v>9.1</v>
      </c>
      <c r="B18" s="161" t="s">
        <v>89</v>
      </c>
      <c r="C18" s="423">
        <v>0</v>
      </c>
      <c r="D18" s="421"/>
      <c r="E18" s="156"/>
    </row>
    <row r="19" spans="1:5" ht="15.75">
      <c r="A19" s="116">
        <v>9.1999999999999993</v>
      </c>
      <c r="B19" s="161" t="s">
        <v>90</v>
      </c>
      <c r="C19" s="423">
        <v>0</v>
      </c>
      <c r="D19" s="421"/>
      <c r="E19" s="156"/>
    </row>
    <row r="20" spans="1:5" ht="15.75">
      <c r="A20" s="116">
        <v>9.3000000000000007</v>
      </c>
      <c r="B20" s="279" t="s">
        <v>274</v>
      </c>
      <c r="C20" s="423">
        <v>0</v>
      </c>
      <c r="D20" s="421"/>
      <c r="E20" s="156"/>
    </row>
    <row r="21" spans="1:5" ht="15.75">
      <c r="A21" s="116">
        <v>10</v>
      </c>
      <c r="B21" s="157" t="s">
        <v>45</v>
      </c>
      <c r="C21" s="422">
        <v>23616112.5</v>
      </c>
      <c r="D21" s="421"/>
      <c r="E21" s="156"/>
    </row>
    <row r="22" spans="1:5" ht="15.75">
      <c r="A22" s="116">
        <v>10.1</v>
      </c>
      <c r="B22" s="161" t="s">
        <v>91</v>
      </c>
      <c r="C22" s="422">
        <v>896937.31</v>
      </c>
      <c r="D22" s="425" t="s">
        <v>429</v>
      </c>
      <c r="E22" s="156"/>
    </row>
    <row r="23" spans="1:5" ht="15.75">
      <c r="A23" s="116">
        <v>11</v>
      </c>
      <c r="B23" s="162" t="s">
        <v>46</v>
      </c>
      <c r="C23" s="427">
        <v>9741760.0031300001</v>
      </c>
      <c r="D23" s="428"/>
      <c r="E23" s="156"/>
    </row>
    <row r="24" spans="1:5" ht="15">
      <c r="A24" s="116">
        <v>12</v>
      </c>
      <c r="B24" s="165" t="s">
        <v>47</v>
      </c>
      <c r="C24" s="166">
        <f>SUM(C6:C10,C14:C17,C21,C23)</f>
        <v>1128082567.0071194</v>
      </c>
      <c r="D24" s="167"/>
      <c r="E24" s="168"/>
    </row>
    <row r="25" spans="1:5">
      <c r="A25" s="116">
        <v>13</v>
      </c>
      <c r="B25" s="157" t="s">
        <v>49</v>
      </c>
      <c r="C25" s="169">
        <v>46519031.200800002</v>
      </c>
      <c r="D25" s="170"/>
      <c r="E25" s="156"/>
    </row>
    <row r="26" spans="1:5">
      <c r="A26" s="116">
        <v>14</v>
      </c>
      <c r="B26" s="157" t="s">
        <v>50</v>
      </c>
      <c r="C26" s="158">
        <v>118087091.26199999</v>
      </c>
      <c r="D26" s="159"/>
      <c r="E26" s="156"/>
    </row>
    <row r="27" spans="1:5">
      <c r="A27" s="116">
        <v>15</v>
      </c>
      <c r="B27" s="157" t="s">
        <v>51</v>
      </c>
      <c r="C27" s="158">
        <v>112894145.78909999</v>
      </c>
      <c r="D27" s="159"/>
      <c r="E27" s="156"/>
    </row>
    <row r="28" spans="1:5">
      <c r="A28" s="116">
        <v>16</v>
      </c>
      <c r="B28" s="157" t="s">
        <v>52</v>
      </c>
      <c r="C28" s="158">
        <v>354009382.78850001</v>
      </c>
      <c r="D28" s="159"/>
      <c r="E28" s="156"/>
    </row>
    <row r="29" spans="1:5">
      <c r="A29" s="116">
        <v>17</v>
      </c>
      <c r="B29" s="157" t="s">
        <v>53</v>
      </c>
      <c r="C29" s="158">
        <v>0</v>
      </c>
      <c r="D29" s="159"/>
      <c r="E29" s="156"/>
    </row>
    <row r="30" spans="1:5">
      <c r="A30" s="116">
        <v>18</v>
      </c>
      <c r="B30" s="157" t="s">
        <v>54</v>
      </c>
      <c r="C30" s="158">
        <v>282416767.75909996</v>
      </c>
      <c r="D30" s="159"/>
      <c r="E30" s="156"/>
    </row>
    <row r="31" spans="1:5">
      <c r="A31" s="116">
        <v>19</v>
      </c>
      <c r="B31" s="157" t="s">
        <v>55</v>
      </c>
      <c r="C31" s="158">
        <v>8896030.9811000004</v>
      </c>
      <c r="D31" s="159"/>
      <c r="E31" s="156"/>
    </row>
    <row r="32" spans="1:5">
      <c r="A32" s="116">
        <v>20</v>
      </c>
      <c r="B32" s="157" t="s">
        <v>56</v>
      </c>
      <c r="C32" s="158">
        <v>12994654.795291079</v>
      </c>
      <c r="D32" s="159"/>
      <c r="E32" s="156"/>
    </row>
    <row r="33" spans="1:5">
      <c r="A33" s="116">
        <v>21</v>
      </c>
      <c r="B33" s="162" t="s">
        <v>57</v>
      </c>
      <c r="C33" s="163"/>
      <c r="D33" s="164"/>
      <c r="E33" s="156"/>
    </row>
    <row r="34" spans="1:5">
      <c r="A34" s="116">
        <v>21.1</v>
      </c>
      <c r="B34" s="171" t="s">
        <v>92</v>
      </c>
      <c r="C34" s="172"/>
      <c r="D34" s="173"/>
      <c r="E34" s="156"/>
    </row>
    <row r="35" spans="1:5" ht="15">
      <c r="A35" s="116">
        <v>22</v>
      </c>
      <c r="B35" s="165" t="s">
        <v>58</v>
      </c>
      <c r="C35" s="166">
        <f>SUM(C25:C33)</f>
        <v>935817104.57589102</v>
      </c>
      <c r="D35" s="167"/>
      <c r="E35" s="168"/>
    </row>
    <row r="36" spans="1:5" ht="15.75">
      <c r="A36" s="116">
        <v>23</v>
      </c>
      <c r="B36" s="162" t="s">
        <v>60</v>
      </c>
      <c r="C36" s="422">
        <v>16096897</v>
      </c>
      <c r="D36" s="425" t="s">
        <v>430</v>
      </c>
      <c r="E36" s="156"/>
    </row>
    <row r="37" spans="1:5" ht="15.75">
      <c r="A37" s="116">
        <v>24</v>
      </c>
      <c r="B37" s="162" t="s">
        <v>61</v>
      </c>
      <c r="C37" s="422">
        <v>0</v>
      </c>
      <c r="D37" s="421"/>
      <c r="E37" s="156"/>
    </row>
    <row r="38" spans="1:5" ht="15.75">
      <c r="A38" s="116">
        <v>25</v>
      </c>
      <c r="B38" s="162" t="s">
        <v>62</v>
      </c>
      <c r="C38" s="422">
        <v>0</v>
      </c>
      <c r="D38" s="421"/>
      <c r="E38" s="156"/>
    </row>
    <row r="39" spans="1:5" ht="15.75">
      <c r="A39" s="116">
        <v>26</v>
      </c>
      <c r="B39" s="162" t="s">
        <v>63</v>
      </c>
      <c r="C39" s="422">
        <v>75284047.799999997</v>
      </c>
      <c r="D39" s="425" t="s">
        <v>431</v>
      </c>
      <c r="E39" s="156"/>
    </row>
    <row r="40" spans="1:5" ht="15.75">
      <c r="A40" s="116">
        <v>27</v>
      </c>
      <c r="B40" s="162" t="s">
        <v>64</v>
      </c>
      <c r="C40" s="422">
        <v>65529804.509999998</v>
      </c>
      <c r="D40" s="425" t="s">
        <v>432</v>
      </c>
      <c r="E40" s="156"/>
    </row>
    <row r="41" spans="1:5" ht="15.75">
      <c r="A41" s="116">
        <v>28</v>
      </c>
      <c r="B41" s="162" t="s">
        <v>65</v>
      </c>
      <c r="C41" s="422">
        <v>26753058.0229</v>
      </c>
      <c r="D41" s="425" t="s">
        <v>433</v>
      </c>
      <c r="E41" s="156"/>
    </row>
    <row r="42" spans="1:5" ht="15.75">
      <c r="A42" s="116">
        <v>29</v>
      </c>
      <c r="B42" s="162" t="s">
        <v>66</v>
      </c>
      <c r="C42" s="422">
        <v>8601655.1899999995</v>
      </c>
      <c r="D42" s="425" t="s">
        <v>434</v>
      </c>
      <c r="E42" s="156"/>
    </row>
    <row r="43" spans="1:5" ht="15.75" thickBot="1">
      <c r="A43" s="174">
        <v>30</v>
      </c>
      <c r="B43" s="175" t="s">
        <v>272</v>
      </c>
      <c r="C43" s="176">
        <f>SUM(C36:C42)</f>
        <v>192265462.52289999</v>
      </c>
      <c r="D43" s="177"/>
      <c r="E43" s="168"/>
    </row>
  </sheetData>
  <pageMargins left="0.7" right="0.7" top="0.75" bottom="0.75" header="0.3" footer="0.3"/>
  <pageSetup paperSize="9" scale="46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S22" sqref="S2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30</v>
      </c>
      <c r="B1" s="4" t="str">
        <f>'1. key ratios '!B1</f>
        <v>Basisbank</v>
      </c>
    </row>
    <row r="2" spans="1:19">
      <c r="A2" s="2" t="s">
        <v>31</v>
      </c>
      <c r="B2" s="419">
        <f>'1. key ratios '!B2</f>
        <v>43190</v>
      </c>
    </row>
    <row r="4" spans="1:19" ht="26.25" thickBot="1">
      <c r="A4" s="4" t="s">
        <v>254</v>
      </c>
      <c r="B4" s="330" t="s">
        <v>381</v>
      </c>
    </row>
    <row r="5" spans="1:19" s="316" customFormat="1">
      <c r="A5" s="311"/>
      <c r="B5" s="312"/>
      <c r="C5" s="313" t="s">
        <v>0</v>
      </c>
      <c r="D5" s="313" t="s">
        <v>1</v>
      </c>
      <c r="E5" s="313" t="s">
        <v>2</v>
      </c>
      <c r="F5" s="313" t="s">
        <v>3</v>
      </c>
      <c r="G5" s="313" t="s">
        <v>4</v>
      </c>
      <c r="H5" s="313" t="s">
        <v>5</v>
      </c>
      <c r="I5" s="313" t="s">
        <v>8</v>
      </c>
      <c r="J5" s="313" t="s">
        <v>9</v>
      </c>
      <c r="K5" s="313" t="s">
        <v>10</v>
      </c>
      <c r="L5" s="313" t="s">
        <v>11</v>
      </c>
      <c r="M5" s="313" t="s">
        <v>12</v>
      </c>
      <c r="N5" s="313" t="s">
        <v>13</v>
      </c>
      <c r="O5" s="313" t="s">
        <v>364</v>
      </c>
      <c r="P5" s="313" t="s">
        <v>365</v>
      </c>
      <c r="Q5" s="313" t="s">
        <v>366</v>
      </c>
      <c r="R5" s="314" t="s">
        <v>367</v>
      </c>
      <c r="S5" s="315" t="s">
        <v>368</v>
      </c>
    </row>
    <row r="6" spans="1:19" s="316" customFormat="1" ht="99" customHeight="1">
      <c r="A6" s="317"/>
      <c r="B6" s="472" t="s">
        <v>369</v>
      </c>
      <c r="C6" s="468">
        <v>0</v>
      </c>
      <c r="D6" s="469"/>
      <c r="E6" s="468">
        <v>0.2</v>
      </c>
      <c r="F6" s="469"/>
      <c r="G6" s="468">
        <v>0.35</v>
      </c>
      <c r="H6" s="469"/>
      <c r="I6" s="468">
        <v>0.5</v>
      </c>
      <c r="J6" s="469"/>
      <c r="K6" s="468">
        <v>0.75</v>
      </c>
      <c r="L6" s="469"/>
      <c r="M6" s="468">
        <v>1</v>
      </c>
      <c r="N6" s="469"/>
      <c r="O6" s="468">
        <v>1.5</v>
      </c>
      <c r="P6" s="469"/>
      <c r="Q6" s="468">
        <v>2.5</v>
      </c>
      <c r="R6" s="469"/>
      <c r="S6" s="470" t="s">
        <v>253</v>
      </c>
    </row>
    <row r="7" spans="1:19" s="316" customFormat="1" ht="30.75" customHeight="1">
      <c r="A7" s="317"/>
      <c r="B7" s="473"/>
      <c r="C7" s="307" t="s">
        <v>256</v>
      </c>
      <c r="D7" s="307" t="s">
        <v>255</v>
      </c>
      <c r="E7" s="307" t="s">
        <v>256</v>
      </c>
      <c r="F7" s="307" t="s">
        <v>255</v>
      </c>
      <c r="G7" s="307" t="s">
        <v>256</v>
      </c>
      <c r="H7" s="307" t="s">
        <v>255</v>
      </c>
      <c r="I7" s="307" t="s">
        <v>256</v>
      </c>
      <c r="J7" s="307" t="s">
        <v>255</v>
      </c>
      <c r="K7" s="307" t="s">
        <v>256</v>
      </c>
      <c r="L7" s="307" t="s">
        <v>255</v>
      </c>
      <c r="M7" s="307" t="s">
        <v>256</v>
      </c>
      <c r="N7" s="307" t="s">
        <v>255</v>
      </c>
      <c r="O7" s="307" t="s">
        <v>256</v>
      </c>
      <c r="P7" s="307" t="s">
        <v>255</v>
      </c>
      <c r="Q7" s="307" t="s">
        <v>256</v>
      </c>
      <c r="R7" s="307" t="s">
        <v>255</v>
      </c>
      <c r="S7" s="471"/>
    </row>
    <row r="8" spans="1:19" s="180" customFormat="1">
      <c r="A8" s="178">
        <v>1</v>
      </c>
      <c r="B8" s="1" t="s">
        <v>96</v>
      </c>
      <c r="C8" s="179">
        <v>158231339.56999999</v>
      </c>
      <c r="D8" s="179"/>
      <c r="E8" s="179">
        <v>0</v>
      </c>
      <c r="F8" s="179"/>
      <c r="G8" s="179">
        <v>0</v>
      </c>
      <c r="H8" s="179"/>
      <c r="I8" s="179">
        <v>0</v>
      </c>
      <c r="J8" s="179"/>
      <c r="K8" s="179">
        <v>0</v>
      </c>
      <c r="L8" s="179"/>
      <c r="M8" s="179">
        <v>117116274.76360001</v>
      </c>
      <c r="N8" s="179">
        <v>0</v>
      </c>
      <c r="O8" s="179">
        <v>0</v>
      </c>
      <c r="P8" s="179"/>
      <c r="Q8" s="179">
        <v>0</v>
      </c>
      <c r="R8" s="179"/>
      <c r="S8" s="331">
        <v>117116274.76360001</v>
      </c>
    </row>
    <row r="9" spans="1:19" s="180" customFormat="1">
      <c r="A9" s="178">
        <v>2</v>
      </c>
      <c r="B9" s="1" t="s">
        <v>97</v>
      </c>
      <c r="C9" s="179">
        <v>0</v>
      </c>
      <c r="D9" s="179"/>
      <c r="E9" s="179">
        <v>0</v>
      </c>
      <c r="F9" s="179"/>
      <c r="G9" s="179">
        <v>0</v>
      </c>
      <c r="H9" s="179"/>
      <c r="I9" s="179">
        <v>0</v>
      </c>
      <c r="J9" s="179"/>
      <c r="K9" s="179">
        <v>0</v>
      </c>
      <c r="L9" s="179"/>
      <c r="M9" s="179">
        <v>0</v>
      </c>
      <c r="N9" s="179">
        <v>0</v>
      </c>
      <c r="O9" s="179">
        <v>0</v>
      </c>
      <c r="P9" s="179"/>
      <c r="Q9" s="179">
        <v>0</v>
      </c>
      <c r="R9" s="179"/>
      <c r="S9" s="331">
        <v>0</v>
      </c>
    </row>
    <row r="10" spans="1:19" s="180" customFormat="1">
      <c r="A10" s="178">
        <v>3</v>
      </c>
      <c r="B10" s="1" t="s">
        <v>275</v>
      </c>
      <c r="C10" s="179">
        <v>0</v>
      </c>
      <c r="D10" s="179"/>
      <c r="E10" s="179">
        <v>0</v>
      </c>
      <c r="F10" s="179"/>
      <c r="G10" s="179">
        <v>0</v>
      </c>
      <c r="H10" s="179"/>
      <c r="I10" s="179">
        <v>0</v>
      </c>
      <c r="J10" s="179"/>
      <c r="K10" s="179">
        <v>0</v>
      </c>
      <c r="L10" s="179"/>
      <c r="M10" s="179">
        <v>0</v>
      </c>
      <c r="N10" s="179">
        <v>0</v>
      </c>
      <c r="O10" s="179">
        <v>0</v>
      </c>
      <c r="P10" s="179"/>
      <c r="Q10" s="179">
        <v>0</v>
      </c>
      <c r="R10" s="179"/>
      <c r="S10" s="331">
        <v>0</v>
      </c>
    </row>
    <row r="11" spans="1:19" s="180" customFormat="1">
      <c r="A11" s="178">
        <v>4</v>
      </c>
      <c r="B11" s="1" t="s">
        <v>98</v>
      </c>
      <c r="C11" s="179">
        <v>0</v>
      </c>
      <c r="D11" s="179"/>
      <c r="E11" s="179">
        <v>0</v>
      </c>
      <c r="F11" s="179"/>
      <c r="G11" s="179">
        <v>0</v>
      </c>
      <c r="H11" s="179"/>
      <c r="I11" s="179">
        <v>0</v>
      </c>
      <c r="J11" s="179"/>
      <c r="K11" s="179">
        <v>0</v>
      </c>
      <c r="L11" s="179"/>
      <c r="M11" s="179">
        <v>0</v>
      </c>
      <c r="N11" s="179">
        <v>0</v>
      </c>
      <c r="O11" s="179">
        <v>0</v>
      </c>
      <c r="P11" s="179"/>
      <c r="Q11" s="179">
        <v>0</v>
      </c>
      <c r="R11" s="179"/>
      <c r="S11" s="331">
        <v>0</v>
      </c>
    </row>
    <row r="12" spans="1:19" s="180" customFormat="1">
      <c r="A12" s="178">
        <v>5</v>
      </c>
      <c r="B12" s="1" t="s">
        <v>99</v>
      </c>
      <c r="C12" s="179">
        <v>0</v>
      </c>
      <c r="D12" s="179"/>
      <c r="E12" s="179">
        <v>0</v>
      </c>
      <c r="F12" s="179"/>
      <c r="G12" s="179">
        <v>0</v>
      </c>
      <c r="H12" s="179"/>
      <c r="I12" s="179">
        <v>0</v>
      </c>
      <c r="J12" s="179"/>
      <c r="K12" s="179">
        <v>0</v>
      </c>
      <c r="L12" s="179"/>
      <c r="M12" s="179">
        <v>0</v>
      </c>
      <c r="N12" s="179">
        <v>0</v>
      </c>
      <c r="O12" s="179">
        <v>0</v>
      </c>
      <c r="P12" s="179"/>
      <c r="Q12" s="179">
        <v>0</v>
      </c>
      <c r="R12" s="179"/>
      <c r="S12" s="331">
        <v>0</v>
      </c>
    </row>
    <row r="13" spans="1:19" s="180" customFormat="1">
      <c r="A13" s="178">
        <v>6</v>
      </c>
      <c r="B13" s="1" t="s">
        <v>100</v>
      </c>
      <c r="C13" s="179">
        <v>0</v>
      </c>
      <c r="D13" s="179"/>
      <c r="E13" s="179">
        <v>39052582.295199998</v>
      </c>
      <c r="F13" s="179"/>
      <c r="G13" s="179">
        <v>0</v>
      </c>
      <c r="H13" s="179"/>
      <c r="I13" s="179">
        <v>1819331.6658999999</v>
      </c>
      <c r="J13" s="179"/>
      <c r="K13" s="179">
        <v>0</v>
      </c>
      <c r="L13" s="179"/>
      <c r="M13" s="179">
        <v>15322476.4298</v>
      </c>
      <c r="N13" s="179">
        <v>0</v>
      </c>
      <c r="O13" s="179">
        <v>0</v>
      </c>
      <c r="P13" s="179"/>
      <c r="Q13" s="179">
        <v>0</v>
      </c>
      <c r="R13" s="179"/>
      <c r="S13" s="331">
        <v>24042658.721790001</v>
      </c>
    </row>
    <row r="14" spans="1:19" s="180" customFormat="1">
      <c r="A14" s="178">
        <v>7</v>
      </c>
      <c r="B14" s="1" t="s">
        <v>101</v>
      </c>
      <c r="C14" s="179">
        <v>0</v>
      </c>
      <c r="D14" s="179"/>
      <c r="E14" s="179">
        <v>0</v>
      </c>
      <c r="F14" s="179"/>
      <c r="G14" s="179">
        <v>0</v>
      </c>
      <c r="H14" s="179"/>
      <c r="I14" s="179">
        <v>0</v>
      </c>
      <c r="J14" s="179"/>
      <c r="K14" s="179">
        <v>0</v>
      </c>
      <c r="L14" s="179"/>
      <c r="M14" s="179">
        <v>404365509.86522627</v>
      </c>
      <c r="N14" s="179">
        <v>48721147.823370002</v>
      </c>
      <c r="O14" s="179">
        <v>0</v>
      </c>
      <c r="P14" s="179"/>
      <c r="Q14" s="179">
        <v>0</v>
      </c>
      <c r="R14" s="179"/>
      <c r="S14" s="331">
        <v>453086657.68859625</v>
      </c>
    </row>
    <row r="15" spans="1:19" s="180" customFormat="1">
      <c r="A15" s="178">
        <v>8</v>
      </c>
      <c r="B15" s="1" t="s">
        <v>102</v>
      </c>
      <c r="C15" s="179">
        <v>0</v>
      </c>
      <c r="D15" s="179"/>
      <c r="E15" s="179">
        <v>0</v>
      </c>
      <c r="F15" s="179"/>
      <c r="G15" s="179">
        <v>0</v>
      </c>
      <c r="H15" s="179"/>
      <c r="I15" s="179">
        <v>0</v>
      </c>
      <c r="J15" s="179"/>
      <c r="K15" s="179">
        <v>129107351.7304659</v>
      </c>
      <c r="L15" s="179"/>
      <c r="M15" s="179">
        <v>0</v>
      </c>
      <c r="N15" s="179">
        <v>2712319.1059999983</v>
      </c>
      <c r="O15" s="179">
        <v>0</v>
      </c>
      <c r="P15" s="179"/>
      <c r="Q15" s="179">
        <v>0</v>
      </c>
      <c r="R15" s="179"/>
      <c r="S15" s="331">
        <v>99542832.903849423</v>
      </c>
    </row>
    <row r="16" spans="1:19" s="180" customFormat="1">
      <c r="A16" s="178">
        <v>9</v>
      </c>
      <c r="B16" s="1" t="s">
        <v>103</v>
      </c>
      <c r="C16" s="179">
        <v>0</v>
      </c>
      <c r="D16" s="179"/>
      <c r="E16" s="179">
        <v>0</v>
      </c>
      <c r="F16" s="179"/>
      <c r="G16" s="179">
        <v>18601520.384297922</v>
      </c>
      <c r="H16" s="179"/>
      <c r="I16" s="179">
        <v>267355.70414978598</v>
      </c>
      <c r="J16" s="179"/>
      <c r="K16" s="179">
        <v>0</v>
      </c>
      <c r="L16" s="179"/>
      <c r="M16" s="179">
        <v>244916.23770244</v>
      </c>
      <c r="N16" s="179">
        <v>0</v>
      </c>
      <c r="O16" s="179">
        <v>0</v>
      </c>
      <c r="P16" s="179"/>
      <c r="Q16" s="179">
        <v>0</v>
      </c>
      <c r="R16" s="179"/>
      <c r="S16" s="331">
        <v>6889126.2242816053</v>
      </c>
    </row>
    <row r="17" spans="1:19" s="180" customFormat="1">
      <c r="A17" s="178">
        <v>10</v>
      </c>
      <c r="B17" s="1" t="s">
        <v>104</v>
      </c>
      <c r="C17" s="179">
        <v>0</v>
      </c>
      <c r="D17" s="179"/>
      <c r="E17" s="179">
        <v>0</v>
      </c>
      <c r="F17" s="179"/>
      <c r="G17" s="179">
        <v>0</v>
      </c>
      <c r="H17" s="179"/>
      <c r="I17" s="179">
        <v>0</v>
      </c>
      <c r="J17" s="179"/>
      <c r="K17" s="179">
        <v>0</v>
      </c>
      <c r="L17" s="179"/>
      <c r="M17" s="179">
        <v>16901718.133260399</v>
      </c>
      <c r="N17" s="179">
        <v>0</v>
      </c>
      <c r="O17" s="179">
        <v>15969076.300199701</v>
      </c>
      <c r="P17" s="179"/>
      <c r="Q17" s="179">
        <v>0</v>
      </c>
      <c r="R17" s="179"/>
      <c r="S17" s="331">
        <v>40855332.583559945</v>
      </c>
    </row>
    <row r="18" spans="1:19" s="180" customFormat="1">
      <c r="A18" s="178">
        <v>11</v>
      </c>
      <c r="B18" s="1" t="s">
        <v>105</v>
      </c>
      <c r="C18" s="179">
        <v>0</v>
      </c>
      <c r="D18" s="179"/>
      <c r="E18" s="179">
        <v>0</v>
      </c>
      <c r="F18" s="179"/>
      <c r="G18" s="179">
        <v>0</v>
      </c>
      <c r="H18" s="179"/>
      <c r="I18" s="179">
        <v>0</v>
      </c>
      <c r="J18" s="179"/>
      <c r="K18" s="179">
        <v>0</v>
      </c>
      <c r="L18" s="179"/>
      <c r="M18" s="179">
        <v>11784180.8138</v>
      </c>
      <c r="N18" s="179">
        <v>0</v>
      </c>
      <c r="O18" s="179">
        <v>4634722.4704999998</v>
      </c>
      <c r="P18" s="179"/>
      <c r="Q18" s="179">
        <v>0</v>
      </c>
      <c r="R18" s="179"/>
      <c r="S18" s="331">
        <v>18736264.519549999</v>
      </c>
    </row>
    <row r="19" spans="1:19" s="180" customFormat="1">
      <c r="A19" s="178">
        <v>12</v>
      </c>
      <c r="B19" s="1" t="s">
        <v>106</v>
      </c>
      <c r="C19" s="179">
        <v>0</v>
      </c>
      <c r="D19" s="179"/>
      <c r="E19" s="179">
        <v>0</v>
      </c>
      <c r="F19" s="179"/>
      <c r="G19" s="179">
        <v>0</v>
      </c>
      <c r="H19" s="179"/>
      <c r="I19" s="179">
        <v>0</v>
      </c>
      <c r="J19" s="179"/>
      <c r="K19" s="179">
        <v>0</v>
      </c>
      <c r="L19" s="179"/>
      <c r="M19" s="179">
        <v>301172.78650000005</v>
      </c>
      <c r="N19" s="179">
        <v>18037650.315800004</v>
      </c>
      <c r="O19" s="179">
        <v>0</v>
      </c>
      <c r="P19" s="179"/>
      <c r="Q19" s="179">
        <v>0</v>
      </c>
      <c r="R19" s="179"/>
      <c r="S19" s="331">
        <v>18338823.102300003</v>
      </c>
    </row>
    <row r="20" spans="1:19" s="180" customFormat="1">
      <c r="A20" s="178">
        <v>13</v>
      </c>
      <c r="B20" s="1" t="s">
        <v>252</v>
      </c>
      <c r="C20" s="179">
        <v>0</v>
      </c>
      <c r="D20" s="179"/>
      <c r="E20" s="179">
        <v>0</v>
      </c>
      <c r="F20" s="179"/>
      <c r="G20" s="179">
        <v>0</v>
      </c>
      <c r="H20" s="179"/>
      <c r="I20" s="179">
        <v>0</v>
      </c>
      <c r="J20" s="179"/>
      <c r="K20" s="179">
        <v>0</v>
      </c>
      <c r="L20" s="179"/>
      <c r="M20" s="179">
        <v>0</v>
      </c>
      <c r="N20" s="179">
        <v>0</v>
      </c>
      <c r="O20" s="179">
        <v>0</v>
      </c>
      <c r="P20" s="179"/>
      <c r="Q20" s="179">
        <v>0</v>
      </c>
      <c r="R20" s="179"/>
      <c r="S20" s="331">
        <v>0</v>
      </c>
    </row>
    <row r="21" spans="1:19" s="180" customFormat="1">
      <c r="A21" s="178">
        <v>14</v>
      </c>
      <c r="B21" s="1" t="s">
        <v>108</v>
      </c>
      <c r="C21" s="179">
        <v>32161521.322999999</v>
      </c>
      <c r="D21" s="179"/>
      <c r="E21" s="179">
        <v>0</v>
      </c>
      <c r="F21" s="179"/>
      <c r="G21" s="179">
        <v>0</v>
      </c>
      <c r="H21" s="179"/>
      <c r="I21" s="179">
        <v>0</v>
      </c>
      <c r="J21" s="179"/>
      <c r="K21" s="179">
        <v>0</v>
      </c>
      <c r="L21" s="179"/>
      <c r="M21" s="179">
        <v>169797882.72776699</v>
      </c>
      <c r="N21" s="179">
        <v>6292311.6369499993</v>
      </c>
      <c r="O21" s="179">
        <v>0</v>
      </c>
      <c r="P21" s="179"/>
      <c r="Q21" s="179">
        <v>4300000</v>
      </c>
      <c r="R21" s="179"/>
      <c r="S21" s="331">
        <v>186840194.36471698</v>
      </c>
    </row>
    <row r="22" spans="1:19" ht="13.5" thickBot="1">
      <c r="A22" s="181"/>
      <c r="B22" s="182" t="s">
        <v>109</v>
      </c>
      <c r="C22" s="183">
        <v>190392860.89300001</v>
      </c>
      <c r="D22" s="183">
        <v>0</v>
      </c>
      <c r="E22" s="183">
        <v>39052582.295199998</v>
      </c>
      <c r="F22" s="183">
        <v>0</v>
      </c>
      <c r="G22" s="183">
        <v>18601520.384297922</v>
      </c>
      <c r="H22" s="183">
        <v>0</v>
      </c>
      <c r="I22" s="183">
        <v>2086687.3700497858</v>
      </c>
      <c r="J22" s="183">
        <v>0</v>
      </c>
      <c r="K22" s="183">
        <v>129107351.7304659</v>
      </c>
      <c r="L22" s="183">
        <v>0</v>
      </c>
      <c r="M22" s="183">
        <v>735834131.7576561</v>
      </c>
      <c r="N22" s="183">
        <v>75763428.882119998</v>
      </c>
      <c r="O22" s="183">
        <v>20603798.770699702</v>
      </c>
      <c r="P22" s="183">
        <v>0</v>
      </c>
      <c r="Q22" s="183">
        <v>4300000</v>
      </c>
      <c r="R22" s="183">
        <v>0</v>
      </c>
      <c r="S22" s="332">
        <v>965448164.87224412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2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pane xSplit="2" ySplit="6" topLeftCell="L7" activePane="bottomRight" state="frozen"/>
      <selection activeCell="B9" sqref="B9"/>
      <selection pane="topRight" activeCell="B9" sqref="B9"/>
      <selection pane="bottomLeft" activeCell="B9" sqref="B9"/>
      <selection pane="bottomRight" activeCell="U29" sqref="U29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18" width="12.5703125" style="4" customWidth="1"/>
    <col min="19" max="19" width="24.140625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30</v>
      </c>
      <c r="B1" s="4" t="str">
        <f>'1. key ratios '!B1</f>
        <v>Basisbank</v>
      </c>
    </row>
    <row r="2" spans="1:22">
      <c r="A2" s="2" t="s">
        <v>31</v>
      </c>
      <c r="B2" s="419">
        <f>'1. key ratios '!B2</f>
        <v>43190</v>
      </c>
    </row>
    <row r="4" spans="1:22" ht="13.5" thickBot="1">
      <c r="A4" s="4" t="s">
        <v>372</v>
      </c>
      <c r="B4" s="184" t="s">
        <v>95</v>
      </c>
      <c r="V4" s="56" t="s">
        <v>73</v>
      </c>
    </row>
    <row r="5" spans="1:22" ht="12.75" customHeight="1">
      <c r="A5" s="185"/>
      <c r="B5" s="186"/>
      <c r="C5" s="474" t="s">
        <v>283</v>
      </c>
      <c r="D5" s="475"/>
      <c r="E5" s="475"/>
      <c r="F5" s="475"/>
      <c r="G5" s="475"/>
      <c r="H5" s="475"/>
      <c r="I5" s="475"/>
      <c r="J5" s="475"/>
      <c r="K5" s="475"/>
      <c r="L5" s="476"/>
      <c r="M5" s="477" t="s">
        <v>284</v>
      </c>
      <c r="N5" s="478"/>
      <c r="O5" s="478"/>
      <c r="P5" s="478"/>
      <c r="Q5" s="478"/>
      <c r="R5" s="478"/>
      <c r="S5" s="479"/>
      <c r="T5" s="482" t="s">
        <v>370</v>
      </c>
      <c r="U5" s="482" t="s">
        <v>371</v>
      </c>
      <c r="V5" s="480" t="s">
        <v>121</v>
      </c>
    </row>
    <row r="6" spans="1:22" s="122" customFormat="1" ht="267.75">
      <c r="A6" s="119"/>
      <c r="B6" s="187"/>
      <c r="C6" s="188" t="s">
        <v>110</v>
      </c>
      <c r="D6" s="282" t="s">
        <v>111</v>
      </c>
      <c r="E6" s="215" t="s">
        <v>286</v>
      </c>
      <c r="F6" s="215" t="s">
        <v>287</v>
      </c>
      <c r="G6" s="282" t="s">
        <v>290</v>
      </c>
      <c r="H6" s="282" t="s">
        <v>285</v>
      </c>
      <c r="I6" s="282" t="s">
        <v>112</v>
      </c>
      <c r="J6" s="282" t="s">
        <v>113</v>
      </c>
      <c r="K6" s="189" t="s">
        <v>114</v>
      </c>
      <c r="L6" s="190" t="s">
        <v>115</v>
      </c>
      <c r="M6" s="188" t="s">
        <v>288</v>
      </c>
      <c r="N6" s="189" t="s">
        <v>116</v>
      </c>
      <c r="O6" s="189" t="s">
        <v>117</v>
      </c>
      <c r="P6" s="189" t="s">
        <v>118</v>
      </c>
      <c r="Q6" s="189" t="s">
        <v>119</v>
      </c>
      <c r="R6" s="189" t="s">
        <v>120</v>
      </c>
      <c r="S6" s="309" t="s">
        <v>289</v>
      </c>
      <c r="T6" s="483"/>
      <c r="U6" s="483"/>
      <c r="V6" s="481"/>
    </row>
    <row r="7" spans="1:22" s="180" customFormat="1">
      <c r="A7" s="191">
        <v>1</v>
      </c>
      <c r="B7" s="1" t="s">
        <v>96</v>
      </c>
      <c r="C7" s="192"/>
      <c r="D7" s="179">
        <v>0</v>
      </c>
      <c r="E7" s="179"/>
      <c r="F7" s="179"/>
      <c r="G7" s="179"/>
      <c r="H7" s="179"/>
      <c r="I7" s="179"/>
      <c r="J7" s="179"/>
      <c r="K7" s="179"/>
      <c r="L7" s="193"/>
      <c r="M7" s="192"/>
      <c r="N7" s="179"/>
      <c r="O7" s="179"/>
      <c r="P7" s="179"/>
      <c r="Q7" s="179"/>
      <c r="R7" s="179"/>
      <c r="S7" s="193"/>
      <c r="T7" s="318">
        <v>0</v>
      </c>
      <c r="U7" s="318"/>
      <c r="V7" s="194">
        <v>0</v>
      </c>
    </row>
    <row r="8" spans="1:22" s="180" customFormat="1">
      <c r="A8" s="191">
        <v>2</v>
      </c>
      <c r="B8" s="1" t="s">
        <v>97</v>
      </c>
      <c r="C8" s="192"/>
      <c r="D8" s="179">
        <v>0</v>
      </c>
      <c r="E8" s="179"/>
      <c r="F8" s="179"/>
      <c r="G8" s="179"/>
      <c r="H8" s="179"/>
      <c r="I8" s="179"/>
      <c r="J8" s="179"/>
      <c r="K8" s="179"/>
      <c r="L8" s="193"/>
      <c r="M8" s="192"/>
      <c r="N8" s="179"/>
      <c r="O8" s="179"/>
      <c r="P8" s="179"/>
      <c r="Q8" s="179"/>
      <c r="R8" s="179"/>
      <c r="S8" s="193"/>
      <c r="T8" s="318">
        <v>0</v>
      </c>
      <c r="U8" s="318"/>
      <c r="V8" s="194">
        <v>0</v>
      </c>
    </row>
    <row r="9" spans="1:22" s="180" customFormat="1">
      <c r="A9" s="191">
        <v>3</v>
      </c>
      <c r="B9" s="1" t="s">
        <v>276</v>
      </c>
      <c r="C9" s="192"/>
      <c r="D9" s="179">
        <v>0</v>
      </c>
      <c r="E9" s="179"/>
      <c r="F9" s="179"/>
      <c r="G9" s="179"/>
      <c r="H9" s="179"/>
      <c r="I9" s="179"/>
      <c r="J9" s="179"/>
      <c r="K9" s="179"/>
      <c r="L9" s="193"/>
      <c r="M9" s="192"/>
      <c r="N9" s="179"/>
      <c r="O9" s="179"/>
      <c r="P9" s="179"/>
      <c r="Q9" s="179"/>
      <c r="R9" s="179"/>
      <c r="S9" s="193"/>
      <c r="T9" s="318">
        <v>0</v>
      </c>
      <c r="U9" s="318"/>
      <c r="V9" s="194">
        <v>0</v>
      </c>
    </row>
    <row r="10" spans="1:22" s="180" customFormat="1">
      <c r="A10" s="191">
        <v>4</v>
      </c>
      <c r="B10" s="1" t="s">
        <v>98</v>
      </c>
      <c r="C10" s="192"/>
      <c r="D10" s="179">
        <v>0</v>
      </c>
      <c r="E10" s="179"/>
      <c r="F10" s="179"/>
      <c r="G10" s="179"/>
      <c r="H10" s="179"/>
      <c r="I10" s="179"/>
      <c r="J10" s="179"/>
      <c r="K10" s="179"/>
      <c r="L10" s="193"/>
      <c r="M10" s="192"/>
      <c r="N10" s="179"/>
      <c r="O10" s="179"/>
      <c r="P10" s="179"/>
      <c r="Q10" s="179"/>
      <c r="R10" s="179"/>
      <c r="S10" s="193"/>
      <c r="T10" s="318">
        <v>0</v>
      </c>
      <c r="U10" s="318"/>
      <c r="V10" s="194">
        <v>0</v>
      </c>
    </row>
    <row r="11" spans="1:22" s="180" customFormat="1">
      <c r="A11" s="191">
        <v>5</v>
      </c>
      <c r="B11" s="1" t="s">
        <v>99</v>
      </c>
      <c r="C11" s="192"/>
      <c r="D11" s="179">
        <v>0</v>
      </c>
      <c r="E11" s="179"/>
      <c r="F11" s="179"/>
      <c r="G11" s="179"/>
      <c r="H11" s="179"/>
      <c r="I11" s="179"/>
      <c r="J11" s="179"/>
      <c r="K11" s="179"/>
      <c r="L11" s="193"/>
      <c r="M11" s="192"/>
      <c r="N11" s="179"/>
      <c r="O11" s="179"/>
      <c r="P11" s="179"/>
      <c r="Q11" s="179"/>
      <c r="R11" s="179"/>
      <c r="S11" s="193"/>
      <c r="T11" s="318">
        <v>0</v>
      </c>
      <c r="U11" s="318"/>
      <c r="V11" s="194">
        <v>0</v>
      </c>
    </row>
    <row r="12" spans="1:22" s="180" customFormat="1">
      <c r="A12" s="191">
        <v>6</v>
      </c>
      <c r="B12" s="1" t="s">
        <v>100</v>
      </c>
      <c r="C12" s="192"/>
      <c r="D12" s="179">
        <v>0</v>
      </c>
      <c r="E12" s="179"/>
      <c r="F12" s="179"/>
      <c r="G12" s="179"/>
      <c r="H12" s="179"/>
      <c r="I12" s="179"/>
      <c r="J12" s="179"/>
      <c r="K12" s="179"/>
      <c r="L12" s="193"/>
      <c r="M12" s="192"/>
      <c r="N12" s="179"/>
      <c r="O12" s="179"/>
      <c r="P12" s="179"/>
      <c r="Q12" s="179"/>
      <c r="R12" s="179"/>
      <c r="S12" s="193"/>
      <c r="T12" s="318">
        <v>0</v>
      </c>
      <c r="U12" s="318"/>
      <c r="V12" s="194">
        <v>0</v>
      </c>
    </row>
    <row r="13" spans="1:22" s="180" customFormat="1">
      <c r="A13" s="191">
        <v>7</v>
      </c>
      <c r="B13" s="1" t="s">
        <v>101</v>
      </c>
      <c r="C13" s="192"/>
      <c r="D13" s="179">
        <v>91778205.040259331</v>
      </c>
      <c r="E13" s="179"/>
      <c r="F13" s="179"/>
      <c r="G13" s="179"/>
      <c r="H13" s="179"/>
      <c r="I13" s="179"/>
      <c r="J13" s="179"/>
      <c r="K13" s="179"/>
      <c r="L13" s="193"/>
      <c r="M13" s="192"/>
      <c r="N13" s="179"/>
      <c r="O13" s="179"/>
      <c r="P13" s="179"/>
      <c r="Q13" s="179"/>
      <c r="R13" s="179"/>
      <c r="S13" s="193"/>
      <c r="T13" s="318">
        <v>77222317.357771426</v>
      </c>
      <c r="U13" s="318">
        <v>14555887.682487899</v>
      </c>
      <c r="V13" s="194">
        <v>91778205.040259331</v>
      </c>
    </row>
    <row r="14" spans="1:22" s="180" customFormat="1">
      <c r="A14" s="191">
        <v>8</v>
      </c>
      <c r="B14" s="1" t="s">
        <v>102</v>
      </c>
      <c r="C14" s="192"/>
      <c r="D14" s="179">
        <v>797685.97076423501</v>
      </c>
      <c r="E14" s="179"/>
      <c r="F14" s="179"/>
      <c r="G14" s="179"/>
      <c r="H14" s="179"/>
      <c r="I14" s="179"/>
      <c r="J14" s="179"/>
      <c r="K14" s="179"/>
      <c r="L14" s="193"/>
      <c r="M14" s="192"/>
      <c r="N14" s="179"/>
      <c r="O14" s="179"/>
      <c r="P14" s="179"/>
      <c r="Q14" s="179"/>
      <c r="R14" s="179"/>
      <c r="S14" s="193"/>
      <c r="T14" s="318">
        <v>687935.95876423502</v>
      </c>
      <c r="U14" s="318">
        <v>109750.012</v>
      </c>
      <c r="V14" s="194">
        <v>797685.97076423501</v>
      </c>
    </row>
    <row r="15" spans="1:22" s="180" customFormat="1">
      <c r="A15" s="191">
        <v>9</v>
      </c>
      <c r="B15" s="1" t="s">
        <v>103</v>
      </c>
      <c r="C15" s="192"/>
      <c r="D15" s="179">
        <v>0</v>
      </c>
      <c r="E15" s="179"/>
      <c r="F15" s="179"/>
      <c r="G15" s="179"/>
      <c r="H15" s="179"/>
      <c r="I15" s="179"/>
      <c r="J15" s="179"/>
      <c r="K15" s="179"/>
      <c r="L15" s="193"/>
      <c r="M15" s="192"/>
      <c r="N15" s="179"/>
      <c r="O15" s="179"/>
      <c r="P15" s="179"/>
      <c r="Q15" s="179"/>
      <c r="R15" s="179"/>
      <c r="S15" s="193"/>
      <c r="T15" s="318">
        <v>0</v>
      </c>
      <c r="U15" s="318"/>
      <c r="V15" s="194">
        <v>0</v>
      </c>
    </row>
    <row r="16" spans="1:22" s="180" customFormat="1">
      <c r="A16" s="191">
        <v>10</v>
      </c>
      <c r="B16" s="1" t="s">
        <v>104</v>
      </c>
      <c r="C16" s="192"/>
      <c r="D16" s="179">
        <v>965409.19241000002</v>
      </c>
      <c r="E16" s="179"/>
      <c r="F16" s="179"/>
      <c r="G16" s="179"/>
      <c r="H16" s="179"/>
      <c r="I16" s="179"/>
      <c r="J16" s="179"/>
      <c r="K16" s="179"/>
      <c r="L16" s="193"/>
      <c r="M16" s="192"/>
      <c r="N16" s="179"/>
      <c r="O16" s="179"/>
      <c r="P16" s="179"/>
      <c r="Q16" s="179"/>
      <c r="R16" s="179"/>
      <c r="S16" s="193"/>
      <c r="T16" s="318">
        <v>965409.19241000002</v>
      </c>
      <c r="U16" s="318"/>
      <c r="V16" s="194">
        <v>965409.19241000002</v>
      </c>
    </row>
    <row r="17" spans="1:22" s="180" customFormat="1">
      <c r="A17" s="191">
        <v>11</v>
      </c>
      <c r="B17" s="1" t="s">
        <v>105</v>
      </c>
      <c r="C17" s="192"/>
      <c r="D17" s="179">
        <v>30981.17</v>
      </c>
      <c r="E17" s="179"/>
      <c r="F17" s="179"/>
      <c r="G17" s="179"/>
      <c r="H17" s="179"/>
      <c r="I17" s="179"/>
      <c r="J17" s="179"/>
      <c r="K17" s="179"/>
      <c r="L17" s="193"/>
      <c r="M17" s="192"/>
      <c r="N17" s="179"/>
      <c r="O17" s="179"/>
      <c r="P17" s="179"/>
      <c r="Q17" s="179"/>
      <c r="R17" s="179"/>
      <c r="S17" s="193"/>
      <c r="T17" s="318">
        <v>30981.17</v>
      </c>
      <c r="U17" s="318"/>
      <c r="V17" s="194">
        <v>30981.17</v>
      </c>
    </row>
    <row r="18" spans="1:22" s="180" customFormat="1">
      <c r="A18" s="191">
        <v>12</v>
      </c>
      <c r="B18" s="1" t="s">
        <v>106</v>
      </c>
      <c r="C18" s="192"/>
      <c r="D18" s="179">
        <v>14119582.23383278</v>
      </c>
      <c r="E18" s="179"/>
      <c r="F18" s="179"/>
      <c r="G18" s="179"/>
      <c r="H18" s="179"/>
      <c r="I18" s="179"/>
      <c r="J18" s="179"/>
      <c r="K18" s="179"/>
      <c r="L18" s="193"/>
      <c r="M18" s="192"/>
      <c r="N18" s="179"/>
      <c r="O18" s="179"/>
      <c r="P18" s="179"/>
      <c r="Q18" s="179"/>
      <c r="R18" s="179"/>
      <c r="S18" s="193"/>
      <c r="T18" s="318">
        <v>626.87069317999999</v>
      </c>
      <c r="U18" s="318">
        <v>14118955.3631396</v>
      </c>
      <c r="V18" s="194">
        <v>14119582.23383278</v>
      </c>
    </row>
    <row r="19" spans="1:22" s="180" customFormat="1">
      <c r="A19" s="191">
        <v>13</v>
      </c>
      <c r="B19" s="1" t="s">
        <v>107</v>
      </c>
      <c r="C19" s="192"/>
      <c r="D19" s="179">
        <v>0</v>
      </c>
      <c r="E19" s="179"/>
      <c r="F19" s="179"/>
      <c r="G19" s="179"/>
      <c r="H19" s="179"/>
      <c r="I19" s="179"/>
      <c r="J19" s="179"/>
      <c r="K19" s="179"/>
      <c r="L19" s="193"/>
      <c r="M19" s="192"/>
      <c r="N19" s="179"/>
      <c r="O19" s="179"/>
      <c r="P19" s="179"/>
      <c r="Q19" s="179"/>
      <c r="R19" s="179"/>
      <c r="S19" s="193"/>
      <c r="T19" s="318">
        <v>0</v>
      </c>
      <c r="U19" s="318"/>
      <c r="V19" s="194">
        <v>0</v>
      </c>
    </row>
    <row r="20" spans="1:22" s="180" customFormat="1">
      <c r="A20" s="191">
        <v>14</v>
      </c>
      <c r="B20" s="1" t="s">
        <v>108</v>
      </c>
      <c r="C20" s="192"/>
      <c r="D20" s="179">
        <v>4526185.6826937497</v>
      </c>
      <c r="E20" s="179"/>
      <c r="F20" s="179"/>
      <c r="G20" s="179"/>
      <c r="H20" s="179"/>
      <c r="I20" s="179"/>
      <c r="J20" s="179"/>
      <c r="K20" s="179"/>
      <c r="L20" s="193"/>
      <c r="M20" s="192"/>
      <c r="N20" s="179"/>
      <c r="O20" s="179"/>
      <c r="P20" s="179"/>
      <c r="Q20" s="179"/>
      <c r="R20" s="179"/>
      <c r="S20" s="193"/>
      <c r="T20" s="318">
        <v>4425787.1959635494</v>
      </c>
      <c r="U20" s="318">
        <v>100398.48673020001</v>
      </c>
      <c r="V20" s="194">
        <v>4526185.6826937497</v>
      </c>
    </row>
    <row r="21" spans="1:22" ht="13.5" thickBot="1">
      <c r="A21" s="181"/>
      <c r="B21" s="195" t="s">
        <v>109</v>
      </c>
      <c r="C21" s="196">
        <v>0</v>
      </c>
      <c r="D21" s="183">
        <v>112218049.2899601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97">
        <v>0</v>
      </c>
      <c r="M21" s="196">
        <v>0</v>
      </c>
      <c r="N21" s="183">
        <v>0</v>
      </c>
      <c r="O21" s="183">
        <v>0</v>
      </c>
      <c r="P21" s="183">
        <v>0</v>
      </c>
      <c r="Q21" s="183">
        <v>0</v>
      </c>
      <c r="R21" s="183">
        <v>0</v>
      </c>
      <c r="S21" s="197">
        <v>0</v>
      </c>
      <c r="T21" s="197">
        <v>83333057.745602399</v>
      </c>
      <c r="U21" s="197">
        <v>28884991.544357698</v>
      </c>
      <c r="V21" s="198">
        <v>112218049.2899601</v>
      </c>
    </row>
    <row r="24" spans="1:22">
      <c r="A24" s="7"/>
      <c r="B24" s="7"/>
      <c r="C24" s="94"/>
      <c r="D24" s="94"/>
      <c r="E24" s="94"/>
    </row>
    <row r="25" spans="1:22">
      <c r="A25" s="199"/>
      <c r="B25" s="199"/>
      <c r="C25" s="7"/>
      <c r="D25" s="94"/>
      <c r="E25" s="94"/>
    </row>
    <row r="26" spans="1:22">
      <c r="A26" s="199"/>
      <c r="B26" s="95"/>
      <c r="C26" s="7"/>
      <c r="D26" s="94"/>
      <c r="E26" s="94"/>
    </row>
    <row r="27" spans="1:22">
      <c r="A27" s="199"/>
      <c r="B27" s="199"/>
      <c r="C27" s="7"/>
      <c r="D27" s="94"/>
      <c r="E27" s="94"/>
    </row>
    <row r="28" spans="1:22">
      <c r="A28" s="199"/>
      <c r="B28" s="95"/>
      <c r="C28" s="7"/>
      <c r="D28" s="94"/>
      <c r="E28" s="9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F33" sqref="F33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19" customWidth="1"/>
    <col min="4" max="4" width="14.85546875" style="319" bestFit="1" customWidth="1"/>
    <col min="5" max="5" width="17.7109375" style="319" customWidth="1"/>
    <col min="6" max="6" width="15.85546875" style="319" customWidth="1"/>
    <col min="7" max="7" width="17.42578125" style="319" customWidth="1"/>
    <col min="8" max="8" width="15.28515625" style="319" customWidth="1"/>
    <col min="9" max="16384" width="9.140625" style="54"/>
  </cols>
  <sheetData>
    <row r="1" spans="1:9">
      <c r="A1" s="2" t="s">
        <v>30</v>
      </c>
      <c r="B1" s="4" t="str">
        <f>'1. key ratios '!B1</f>
        <v>Basisbank</v>
      </c>
    </row>
    <row r="2" spans="1:9">
      <c r="A2" s="2" t="s">
        <v>31</v>
      </c>
      <c r="B2" s="419">
        <f>'1. key ratios '!B2</f>
        <v>43190</v>
      </c>
    </row>
    <row r="4" spans="1:9" ht="13.5" thickBot="1">
      <c r="A4" s="2" t="s">
        <v>258</v>
      </c>
      <c r="B4" s="184" t="s">
        <v>382</v>
      </c>
    </row>
    <row r="5" spans="1:9">
      <c r="A5" s="185"/>
      <c r="B5" s="200"/>
      <c r="C5" s="320" t="s">
        <v>0</v>
      </c>
      <c r="D5" s="320" t="s">
        <v>1</v>
      </c>
      <c r="E5" s="320" t="s">
        <v>2</v>
      </c>
      <c r="F5" s="320" t="s">
        <v>3</v>
      </c>
      <c r="G5" s="321" t="s">
        <v>4</v>
      </c>
      <c r="H5" s="322" t="s">
        <v>5</v>
      </c>
      <c r="I5" s="201"/>
    </row>
    <row r="6" spans="1:9" s="201" customFormat="1" ht="12.75" customHeight="1">
      <c r="A6" s="202"/>
      <c r="B6" s="486" t="s">
        <v>257</v>
      </c>
      <c r="C6" s="488" t="s">
        <v>374</v>
      </c>
      <c r="D6" s="490" t="s">
        <v>373</v>
      </c>
      <c r="E6" s="491"/>
      <c r="F6" s="488" t="s">
        <v>378</v>
      </c>
      <c r="G6" s="488" t="s">
        <v>379</v>
      </c>
      <c r="H6" s="484" t="s">
        <v>377</v>
      </c>
    </row>
    <row r="7" spans="1:9" ht="38.25">
      <c r="A7" s="204"/>
      <c r="B7" s="487"/>
      <c r="C7" s="489"/>
      <c r="D7" s="323" t="s">
        <v>376</v>
      </c>
      <c r="E7" s="323" t="s">
        <v>375</v>
      </c>
      <c r="F7" s="489"/>
      <c r="G7" s="489"/>
      <c r="H7" s="485"/>
      <c r="I7" s="201"/>
    </row>
    <row r="8" spans="1:9">
      <c r="A8" s="202">
        <v>1</v>
      </c>
      <c r="B8" s="1" t="s">
        <v>96</v>
      </c>
      <c r="C8" s="324">
        <v>275347614.33359998</v>
      </c>
      <c r="D8" s="325"/>
      <c r="E8" s="324"/>
      <c r="F8" s="324">
        <v>117116274.76360001</v>
      </c>
      <c r="G8" s="326">
        <v>117116274.76360001</v>
      </c>
      <c r="H8" s="328">
        <v>0.42533971121212144</v>
      </c>
    </row>
    <row r="9" spans="1:9" ht="15" customHeight="1">
      <c r="A9" s="202">
        <v>2</v>
      </c>
      <c r="B9" s="1" t="s">
        <v>97</v>
      </c>
      <c r="C9" s="324">
        <v>0</v>
      </c>
      <c r="D9" s="325"/>
      <c r="E9" s="324"/>
      <c r="F9" s="324">
        <v>0</v>
      </c>
      <c r="G9" s="326">
        <v>0</v>
      </c>
      <c r="H9" s="328" t="e">
        <v>#DIV/0!</v>
      </c>
    </row>
    <row r="10" spans="1:9">
      <c r="A10" s="202">
        <v>3</v>
      </c>
      <c r="B10" s="1" t="s">
        <v>276</v>
      </c>
      <c r="C10" s="324">
        <v>0</v>
      </c>
      <c r="D10" s="325"/>
      <c r="E10" s="324"/>
      <c r="F10" s="324">
        <v>0</v>
      </c>
      <c r="G10" s="326">
        <v>0</v>
      </c>
      <c r="H10" s="328" t="e">
        <v>#DIV/0!</v>
      </c>
    </row>
    <row r="11" spans="1:9">
      <c r="A11" s="202">
        <v>4</v>
      </c>
      <c r="B11" s="1" t="s">
        <v>98</v>
      </c>
      <c r="C11" s="324">
        <v>0</v>
      </c>
      <c r="D11" s="325"/>
      <c r="E11" s="324"/>
      <c r="F11" s="324">
        <v>0</v>
      </c>
      <c r="G11" s="326">
        <v>0</v>
      </c>
      <c r="H11" s="328" t="e">
        <v>#DIV/0!</v>
      </c>
    </row>
    <row r="12" spans="1:9">
      <c r="A12" s="202">
        <v>5</v>
      </c>
      <c r="B12" s="1" t="s">
        <v>99</v>
      </c>
      <c r="C12" s="324">
        <v>0</v>
      </c>
      <c r="D12" s="325"/>
      <c r="E12" s="324"/>
      <c r="F12" s="324">
        <v>0</v>
      </c>
      <c r="G12" s="326">
        <v>0</v>
      </c>
      <c r="H12" s="328" t="e">
        <v>#DIV/0!</v>
      </c>
    </row>
    <row r="13" spans="1:9">
      <c r="A13" s="202">
        <v>6</v>
      </c>
      <c r="B13" s="1" t="s">
        <v>100</v>
      </c>
      <c r="C13" s="324">
        <v>56194390.390900001</v>
      </c>
      <c r="D13" s="325"/>
      <c r="E13" s="324"/>
      <c r="F13" s="324">
        <v>24042658.721790001</v>
      </c>
      <c r="G13" s="326">
        <v>24042658.721790001</v>
      </c>
      <c r="H13" s="328">
        <v>0.42784802103099989</v>
      </c>
    </row>
    <row r="14" spans="1:9">
      <c r="A14" s="202">
        <v>7</v>
      </c>
      <c r="B14" s="1" t="s">
        <v>101</v>
      </c>
      <c r="C14" s="324">
        <v>404365509.86522627</v>
      </c>
      <c r="D14" s="325">
        <v>64137693.296099998</v>
      </c>
      <c r="E14" s="324">
        <v>48721147.823370002</v>
      </c>
      <c r="F14" s="324">
        <v>453086657.68859625</v>
      </c>
      <c r="G14" s="326">
        <v>361308452.64833701</v>
      </c>
      <c r="H14" s="328">
        <v>0.79743785546795365</v>
      </c>
    </row>
    <row r="15" spans="1:9">
      <c r="A15" s="202">
        <v>8</v>
      </c>
      <c r="B15" s="1" t="s">
        <v>102</v>
      </c>
      <c r="C15" s="324">
        <v>129107351.7304659</v>
      </c>
      <c r="D15" s="325">
        <v>2793490.785999998</v>
      </c>
      <c r="E15" s="324">
        <v>2712319.1059999983</v>
      </c>
      <c r="F15" s="324">
        <v>99542832.903849423</v>
      </c>
      <c r="G15" s="326">
        <v>98745146.933085188</v>
      </c>
      <c r="H15" s="328">
        <v>0.74909265291359572</v>
      </c>
    </row>
    <row r="16" spans="1:9">
      <c r="A16" s="202">
        <v>9</v>
      </c>
      <c r="B16" s="1" t="s">
        <v>103</v>
      </c>
      <c r="C16" s="324">
        <v>19113792.326150149</v>
      </c>
      <c r="D16" s="325"/>
      <c r="E16" s="324"/>
      <c r="F16" s="324">
        <v>6889126.2242816053</v>
      </c>
      <c r="G16" s="326">
        <v>6889126.2242816053</v>
      </c>
      <c r="H16" s="328">
        <v>0.36042696848057654</v>
      </c>
    </row>
    <row r="17" spans="1:8">
      <c r="A17" s="202">
        <v>10</v>
      </c>
      <c r="B17" s="1" t="s">
        <v>104</v>
      </c>
      <c r="C17" s="324">
        <v>32870794.433460101</v>
      </c>
      <c r="D17" s="325"/>
      <c r="E17" s="324"/>
      <c r="F17" s="324">
        <v>40855332.583559945</v>
      </c>
      <c r="G17" s="326">
        <v>39889923.391149946</v>
      </c>
      <c r="H17" s="328">
        <v>1.2135369430117842</v>
      </c>
    </row>
    <row r="18" spans="1:8">
      <c r="A18" s="202">
        <v>11</v>
      </c>
      <c r="B18" s="1" t="s">
        <v>105</v>
      </c>
      <c r="C18" s="324">
        <v>16418903.284299999</v>
      </c>
      <c r="D18" s="325"/>
      <c r="E18" s="324"/>
      <c r="F18" s="324">
        <v>18736264.519549999</v>
      </c>
      <c r="G18" s="326">
        <v>18705283.349549998</v>
      </c>
      <c r="H18" s="328">
        <v>1.1392529102376934</v>
      </c>
    </row>
    <row r="19" spans="1:8">
      <c r="A19" s="202">
        <v>12</v>
      </c>
      <c r="B19" s="1" t="s">
        <v>106</v>
      </c>
      <c r="C19" s="324">
        <v>301172.78650000005</v>
      </c>
      <c r="D19" s="325">
        <v>19488380.5638</v>
      </c>
      <c r="E19" s="324">
        <v>18037650.315800004</v>
      </c>
      <c r="F19" s="324">
        <v>18338823.102300003</v>
      </c>
      <c r="G19" s="326">
        <v>4219240.8684672257</v>
      </c>
      <c r="H19" s="328">
        <v>0.23007151794479441</v>
      </c>
    </row>
    <row r="20" spans="1:8">
      <c r="A20" s="202">
        <v>13</v>
      </c>
      <c r="B20" s="1" t="s">
        <v>252</v>
      </c>
      <c r="C20" s="324">
        <v>0</v>
      </c>
      <c r="D20" s="325"/>
      <c r="E20" s="324"/>
      <c r="F20" s="324">
        <v>0</v>
      </c>
      <c r="G20" s="326">
        <v>0</v>
      </c>
      <c r="H20" s="328" t="e">
        <v>#DIV/0!</v>
      </c>
    </row>
    <row r="21" spans="1:8">
      <c r="A21" s="202">
        <v>14</v>
      </c>
      <c r="B21" s="1" t="s">
        <v>108</v>
      </c>
      <c r="C21" s="324">
        <v>206259404.050767</v>
      </c>
      <c r="D21" s="325">
        <v>7785938.4520999985</v>
      </c>
      <c r="E21" s="324">
        <v>6292311.6369499993</v>
      </c>
      <c r="F21" s="324">
        <v>186840194.36471698</v>
      </c>
      <c r="G21" s="326">
        <v>182314008.68202323</v>
      </c>
      <c r="H21" s="328">
        <v>0.85773952984637725</v>
      </c>
    </row>
    <row r="22" spans="1:8" ht="13.5" thickBot="1">
      <c r="A22" s="205"/>
      <c r="B22" s="206" t="s">
        <v>109</v>
      </c>
      <c r="C22" s="327">
        <v>1139978933.2013693</v>
      </c>
      <c r="D22" s="327">
        <v>94205503.09799999</v>
      </c>
      <c r="E22" s="327">
        <v>75763428.882119998</v>
      </c>
      <c r="F22" s="327">
        <v>965448164.87224412</v>
      </c>
      <c r="G22" s="327">
        <v>853230115.58228421</v>
      </c>
      <c r="H22" s="329">
        <v>0.70181819947447877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scale="4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43" sqref="H42:H43"/>
    </sheetView>
  </sheetViews>
  <sheetFormatPr defaultColWidth="9.140625" defaultRowHeight="12.75"/>
  <cols>
    <col min="1" max="1" width="10.5703125" style="319" bestFit="1" customWidth="1"/>
    <col min="2" max="2" width="104.140625" style="319" customWidth="1"/>
    <col min="3" max="11" width="12.7109375" style="319" customWidth="1"/>
    <col min="12" max="16384" width="9.140625" style="319"/>
  </cols>
  <sheetData>
    <row r="1" spans="1:11">
      <c r="A1" s="319" t="s">
        <v>30</v>
      </c>
      <c r="B1" s="4" t="str">
        <f>'1. key ratios '!B1</f>
        <v>Basisbank</v>
      </c>
    </row>
    <row r="2" spans="1:11">
      <c r="A2" s="319" t="s">
        <v>31</v>
      </c>
      <c r="B2" s="419">
        <f>'1. key ratios '!B2</f>
        <v>43190</v>
      </c>
      <c r="C2" s="345"/>
      <c r="D2" s="345"/>
    </row>
    <row r="3" spans="1:11">
      <c r="B3" s="345"/>
      <c r="C3" s="345"/>
      <c r="D3" s="345"/>
    </row>
    <row r="4" spans="1:11" ht="13.5" thickBot="1">
      <c r="A4" s="319" t="s">
        <v>254</v>
      </c>
      <c r="B4" s="376" t="s">
        <v>383</v>
      </c>
      <c r="C4" s="345"/>
      <c r="D4" s="345"/>
    </row>
    <row r="5" spans="1:11" ht="30" customHeight="1">
      <c r="A5" s="492"/>
      <c r="B5" s="493"/>
      <c r="C5" s="494" t="s">
        <v>412</v>
      </c>
      <c r="D5" s="494"/>
      <c r="E5" s="494"/>
      <c r="F5" s="494" t="s">
        <v>413</v>
      </c>
      <c r="G5" s="494"/>
      <c r="H5" s="494"/>
      <c r="I5" s="494" t="s">
        <v>414</v>
      </c>
      <c r="J5" s="494"/>
      <c r="K5" s="495"/>
    </row>
    <row r="6" spans="1:11">
      <c r="A6" s="346"/>
      <c r="B6" s="347"/>
      <c r="C6" s="61" t="s">
        <v>69</v>
      </c>
      <c r="D6" s="61" t="s">
        <v>70</v>
      </c>
      <c r="E6" s="61" t="s">
        <v>71</v>
      </c>
      <c r="F6" s="61" t="s">
        <v>69</v>
      </c>
      <c r="G6" s="61" t="s">
        <v>70</v>
      </c>
      <c r="H6" s="61" t="s">
        <v>71</v>
      </c>
      <c r="I6" s="61" t="s">
        <v>69</v>
      </c>
      <c r="J6" s="61" t="s">
        <v>70</v>
      </c>
      <c r="K6" s="61" t="s">
        <v>71</v>
      </c>
    </row>
    <row r="7" spans="1:11">
      <c r="A7" s="348" t="s">
        <v>386</v>
      </c>
      <c r="B7" s="349"/>
      <c r="C7" s="349"/>
      <c r="D7" s="349"/>
      <c r="E7" s="349"/>
      <c r="F7" s="349"/>
      <c r="G7" s="349"/>
      <c r="H7" s="349"/>
      <c r="I7" s="349"/>
      <c r="J7" s="349"/>
      <c r="K7" s="350"/>
    </row>
    <row r="8" spans="1:11">
      <c r="A8" s="351">
        <v>1</v>
      </c>
      <c r="B8" s="352" t="s">
        <v>384</v>
      </c>
      <c r="C8" s="353"/>
      <c r="D8" s="353"/>
      <c r="E8" s="353"/>
      <c r="F8" s="429">
        <v>143365001.30999997</v>
      </c>
      <c r="G8" s="429">
        <v>140709431.9571</v>
      </c>
      <c r="H8" s="429">
        <v>284074433.26709998</v>
      </c>
      <c r="I8" s="429">
        <v>142880848.91999999</v>
      </c>
      <c r="J8" s="429">
        <v>129558341.6235</v>
      </c>
      <c r="K8" s="430">
        <v>272439190.54350001</v>
      </c>
    </row>
    <row r="9" spans="1:11">
      <c r="A9" s="348" t="s">
        <v>387</v>
      </c>
      <c r="B9" s="349"/>
      <c r="C9" s="349"/>
      <c r="D9" s="349"/>
      <c r="E9" s="349"/>
      <c r="F9" s="431"/>
      <c r="G9" s="431"/>
      <c r="H9" s="431"/>
      <c r="I9" s="431"/>
      <c r="J9" s="431"/>
      <c r="K9" s="432"/>
    </row>
    <row r="10" spans="1:11">
      <c r="A10" s="354">
        <v>2</v>
      </c>
      <c r="B10" s="355" t="s">
        <v>395</v>
      </c>
      <c r="C10" s="437">
        <v>34413373.259999998</v>
      </c>
      <c r="D10" s="433">
        <v>167805802.47584498</v>
      </c>
      <c r="E10" s="433">
        <v>202219175.73584497</v>
      </c>
      <c r="F10" s="433">
        <v>5765533.7884</v>
      </c>
      <c r="G10" s="433">
        <v>27035737.1290197</v>
      </c>
      <c r="H10" s="433">
        <v>32801270.917419702</v>
      </c>
      <c r="I10" s="433">
        <v>1284843.9484999999</v>
      </c>
      <c r="J10" s="433">
        <v>4425712.0285578007</v>
      </c>
      <c r="K10" s="434">
        <v>5710555.9770578006</v>
      </c>
    </row>
    <row r="11" spans="1:11">
      <c r="A11" s="354">
        <v>3</v>
      </c>
      <c r="B11" s="355" t="s">
        <v>389</v>
      </c>
      <c r="C11" s="437">
        <v>141072488.84</v>
      </c>
      <c r="D11" s="433">
        <v>518822363.30725491</v>
      </c>
      <c r="E11" s="433">
        <v>659894852.14725494</v>
      </c>
      <c r="F11" s="433">
        <v>68167252.230000004</v>
      </c>
      <c r="G11" s="433">
        <v>101271426.36938499</v>
      </c>
      <c r="H11" s="433">
        <v>169438678.59938499</v>
      </c>
      <c r="I11" s="433">
        <v>54942560.274999999</v>
      </c>
      <c r="J11" s="433">
        <v>72585708.103340998</v>
      </c>
      <c r="K11" s="434">
        <v>127528268.37834099</v>
      </c>
    </row>
    <row r="12" spans="1:11">
      <c r="A12" s="354">
        <v>4</v>
      </c>
      <c r="B12" s="355" t="s">
        <v>390</v>
      </c>
      <c r="C12" s="437">
        <v>49750000</v>
      </c>
      <c r="D12" s="433">
        <v>0</v>
      </c>
      <c r="E12" s="433">
        <v>49750000</v>
      </c>
      <c r="F12" s="433">
        <v>0</v>
      </c>
      <c r="G12" s="433">
        <v>0</v>
      </c>
      <c r="H12" s="433">
        <v>0</v>
      </c>
      <c r="I12" s="433">
        <v>0</v>
      </c>
      <c r="J12" s="433">
        <v>0</v>
      </c>
      <c r="K12" s="434">
        <v>0</v>
      </c>
    </row>
    <row r="13" spans="1:11">
      <c r="A13" s="354">
        <v>5</v>
      </c>
      <c r="B13" s="355" t="s">
        <v>398</v>
      </c>
      <c r="C13" s="437">
        <v>38371893.798348993</v>
      </c>
      <c r="D13" s="433">
        <v>28204595.634802997</v>
      </c>
      <c r="E13" s="433">
        <v>66576489.43315199</v>
      </c>
      <c r="F13" s="433">
        <v>7058934.3017540015</v>
      </c>
      <c r="G13" s="433">
        <v>10937621.616688799</v>
      </c>
      <c r="H13" s="433">
        <v>17996555.918442801</v>
      </c>
      <c r="I13" s="433">
        <v>2559409.9789174497</v>
      </c>
      <c r="J13" s="433">
        <v>4131209.74084015</v>
      </c>
      <c r="K13" s="434">
        <v>6690619.7197575998</v>
      </c>
    </row>
    <row r="14" spans="1:11">
      <c r="A14" s="354">
        <v>6</v>
      </c>
      <c r="B14" s="355" t="s">
        <v>407</v>
      </c>
      <c r="C14" s="437"/>
      <c r="D14" s="433"/>
      <c r="E14" s="433"/>
      <c r="F14" s="433"/>
      <c r="G14" s="433"/>
      <c r="H14" s="433"/>
      <c r="I14" s="433"/>
      <c r="J14" s="433"/>
      <c r="K14" s="434"/>
    </row>
    <row r="15" spans="1:11">
      <c r="A15" s="354">
        <v>7</v>
      </c>
      <c r="B15" s="355" t="s">
        <v>408</v>
      </c>
      <c r="C15" s="437">
        <v>3125597.91</v>
      </c>
      <c r="D15" s="433">
        <v>8034837.4907</v>
      </c>
      <c r="E15" s="433">
        <v>11160435.400699999</v>
      </c>
      <c r="F15" s="433">
        <v>0</v>
      </c>
      <c r="G15" s="433">
        <v>0</v>
      </c>
      <c r="H15" s="433"/>
      <c r="I15" s="433"/>
      <c r="J15" s="433"/>
      <c r="K15" s="434"/>
    </row>
    <row r="16" spans="1:11">
      <c r="A16" s="354">
        <v>8</v>
      </c>
      <c r="B16" s="356" t="s">
        <v>391</v>
      </c>
      <c r="C16" s="437">
        <v>266733353.80834898</v>
      </c>
      <c r="D16" s="433">
        <v>722867598.90860295</v>
      </c>
      <c r="E16" s="433">
        <v>989600952.71695185</v>
      </c>
      <c r="F16" s="433">
        <v>80991720.320153996</v>
      </c>
      <c r="G16" s="433">
        <v>139244785.11509347</v>
      </c>
      <c r="H16" s="433">
        <v>220236505.43524748</v>
      </c>
      <c r="I16" s="433">
        <v>58786814.202417448</v>
      </c>
      <c r="J16" s="433">
        <v>81142629.872738957</v>
      </c>
      <c r="K16" s="434">
        <v>139929444.07515639</v>
      </c>
    </row>
    <row r="17" spans="1:11">
      <c r="A17" s="348" t="s">
        <v>388</v>
      </c>
      <c r="B17" s="349"/>
      <c r="C17" s="431"/>
      <c r="D17" s="431"/>
      <c r="E17" s="431"/>
      <c r="F17" s="431"/>
      <c r="G17" s="431"/>
      <c r="H17" s="431"/>
      <c r="I17" s="431"/>
      <c r="J17" s="431"/>
      <c r="K17" s="432"/>
    </row>
    <row r="18" spans="1:11">
      <c r="A18" s="354">
        <v>9</v>
      </c>
      <c r="B18" s="355" t="s">
        <v>394</v>
      </c>
      <c r="C18" s="437"/>
      <c r="D18" s="433"/>
      <c r="E18" s="433"/>
      <c r="F18" s="433"/>
      <c r="G18" s="433"/>
      <c r="H18" s="433"/>
      <c r="I18" s="433"/>
      <c r="J18" s="433"/>
      <c r="K18" s="434"/>
    </row>
    <row r="19" spans="1:11">
      <c r="A19" s="354">
        <v>10</v>
      </c>
      <c r="B19" s="355" t="s">
        <v>409</v>
      </c>
      <c r="C19" s="437">
        <v>238694072.41088903</v>
      </c>
      <c r="D19" s="433">
        <v>462625327.35163099</v>
      </c>
      <c r="E19" s="433">
        <v>701319399.76252007</v>
      </c>
      <c r="F19" s="433">
        <v>3940043.4673074996</v>
      </c>
      <c r="G19" s="433">
        <v>5116621.3279029988</v>
      </c>
      <c r="H19" s="433">
        <v>9056664.7952104993</v>
      </c>
      <c r="I19" s="433">
        <v>4424195.8573074993</v>
      </c>
      <c r="J19" s="433">
        <v>45706428.883203</v>
      </c>
      <c r="K19" s="434">
        <v>50130624.740510501</v>
      </c>
    </row>
    <row r="20" spans="1:11">
      <c r="A20" s="354">
        <v>11</v>
      </c>
      <c r="B20" s="355" t="s">
        <v>393</v>
      </c>
      <c r="C20" s="437">
        <v>2389912.1</v>
      </c>
      <c r="D20" s="433">
        <v>3957453.8599</v>
      </c>
      <c r="E20" s="433">
        <v>6347365.9599000001</v>
      </c>
      <c r="F20" s="433">
        <v>0</v>
      </c>
      <c r="G20" s="433">
        <v>0</v>
      </c>
      <c r="H20" s="433">
        <v>0</v>
      </c>
      <c r="I20" s="433"/>
      <c r="J20" s="433"/>
      <c r="K20" s="434"/>
    </row>
    <row r="21" spans="1:11" ht="13.5" thickBot="1">
      <c r="A21" s="357">
        <v>12</v>
      </c>
      <c r="B21" s="358" t="s">
        <v>392</v>
      </c>
      <c r="C21" s="438">
        <v>241083984.51088902</v>
      </c>
      <c r="D21" s="435">
        <v>466582781.21153098</v>
      </c>
      <c r="E21" s="438">
        <v>707666765.7224201</v>
      </c>
      <c r="F21" s="435">
        <v>3940043.4673074996</v>
      </c>
      <c r="G21" s="435">
        <v>5116621.3279029988</v>
      </c>
      <c r="H21" s="435">
        <v>9056664.7952104993</v>
      </c>
      <c r="I21" s="435">
        <v>4424195.8573074993</v>
      </c>
      <c r="J21" s="435">
        <v>45706428.883203</v>
      </c>
      <c r="K21" s="436">
        <v>50130624.740510501</v>
      </c>
    </row>
    <row r="22" spans="1:11" ht="38.25" customHeight="1" thickBot="1">
      <c r="A22" s="359"/>
      <c r="B22" s="360"/>
      <c r="C22" s="360"/>
      <c r="D22" s="360"/>
      <c r="E22" s="360"/>
      <c r="F22" s="496" t="s">
        <v>411</v>
      </c>
      <c r="G22" s="494"/>
      <c r="H22" s="494"/>
      <c r="I22" s="496" t="s">
        <v>399</v>
      </c>
      <c r="J22" s="494"/>
      <c r="K22" s="495"/>
    </row>
    <row r="23" spans="1:11">
      <c r="A23" s="361">
        <v>13</v>
      </c>
      <c r="B23" s="362" t="s">
        <v>384</v>
      </c>
      <c r="C23" s="363"/>
      <c r="D23" s="363"/>
      <c r="E23" s="363"/>
      <c r="F23" s="364">
        <v>143365001.30999997</v>
      </c>
      <c r="G23" s="364">
        <v>140709431.9571</v>
      </c>
      <c r="H23" s="364">
        <v>284074433.26709998</v>
      </c>
      <c r="I23" s="364">
        <v>142880848.91999999</v>
      </c>
      <c r="J23" s="364">
        <v>129558341.6235</v>
      </c>
      <c r="K23" s="365">
        <v>272439190.54350001</v>
      </c>
    </row>
    <row r="24" spans="1:11" ht="13.5" thickBot="1">
      <c r="A24" s="366">
        <v>14</v>
      </c>
      <c r="B24" s="367" t="s">
        <v>396</v>
      </c>
      <c r="C24" s="368"/>
      <c r="D24" s="369"/>
      <c r="E24" s="370"/>
      <c r="F24" s="371">
        <v>77051676.852846518</v>
      </c>
      <c r="G24" s="371">
        <v>134128163.78719047</v>
      </c>
      <c r="H24" s="371">
        <v>211179840.64003697</v>
      </c>
      <c r="I24" s="371">
        <v>54362618.345109947</v>
      </c>
      <c r="J24" s="371">
        <v>35436200.989535943</v>
      </c>
      <c r="K24" s="372">
        <v>89798819.334645897</v>
      </c>
    </row>
    <row r="25" spans="1:11" ht="13.5" thickBot="1">
      <c r="A25" s="373">
        <v>15</v>
      </c>
      <c r="B25" s="374" t="s">
        <v>397</v>
      </c>
      <c r="C25" s="375"/>
      <c r="D25" s="375"/>
      <c r="E25" s="375"/>
      <c r="F25" s="439">
        <v>1.8606344101219083</v>
      </c>
      <c r="G25" s="439">
        <v>1.0490670116110101</v>
      </c>
      <c r="H25" s="439">
        <v>1.3451777991977665</v>
      </c>
      <c r="I25" s="439">
        <v>2.6282922579804779</v>
      </c>
      <c r="J25" s="439">
        <v>3.6561013315664863</v>
      </c>
      <c r="K25" s="440">
        <v>3.0338838813484084</v>
      </c>
    </row>
    <row r="27" spans="1:11" ht="25.5">
      <c r="B27" s="344" t="s">
        <v>410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3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J32" sqref="J3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30</v>
      </c>
      <c r="B1" s="4" t="str">
        <f>'1. key ratios '!B1</f>
        <v>Basisbank</v>
      </c>
    </row>
    <row r="2" spans="1:14" ht="14.25" customHeight="1">
      <c r="A2" s="4" t="s">
        <v>31</v>
      </c>
      <c r="B2" s="419">
        <f>'1. key ratios '!B2</f>
        <v>43190</v>
      </c>
    </row>
    <row r="3" spans="1:14" ht="14.25" customHeight="1"/>
    <row r="4" spans="1:14" ht="13.5" thickBot="1">
      <c r="A4" s="4" t="s">
        <v>270</v>
      </c>
      <c r="B4" s="281" t="s">
        <v>28</v>
      </c>
    </row>
    <row r="5" spans="1:14" s="212" customFormat="1">
      <c r="A5" s="208"/>
      <c r="B5" s="209"/>
      <c r="C5" s="210" t="s">
        <v>0</v>
      </c>
      <c r="D5" s="210" t="s">
        <v>1</v>
      </c>
      <c r="E5" s="210" t="s">
        <v>2</v>
      </c>
      <c r="F5" s="210" t="s">
        <v>3</v>
      </c>
      <c r="G5" s="210" t="s">
        <v>4</v>
      </c>
      <c r="H5" s="210" t="s">
        <v>5</v>
      </c>
      <c r="I5" s="210" t="s">
        <v>8</v>
      </c>
      <c r="J5" s="210" t="s">
        <v>9</v>
      </c>
      <c r="K5" s="210" t="s">
        <v>10</v>
      </c>
      <c r="L5" s="210" t="s">
        <v>11</v>
      </c>
      <c r="M5" s="210" t="s">
        <v>12</v>
      </c>
      <c r="N5" s="211" t="s">
        <v>13</v>
      </c>
    </row>
    <row r="6" spans="1:14" ht="25.5">
      <c r="A6" s="213"/>
      <c r="B6" s="214"/>
      <c r="C6" s="215" t="s">
        <v>269</v>
      </c>
      <c r="D6" s="216" t="s">
        <v>268</v>
      </c>
      <c r="E6" s="217" t="s">
        <v>267</v>
      </c>
      <c r="F6" s="218">
        <v>0</v>
      </c>
      <c r="G6" s="218">
        <v>0.2</v>
      </c>
      <c r="H6" s="218">
        <v>0.35</v>
      </c>
      <c r="I6" s="218">
        <v>0.5</v>
      </c>
      <c r="J6" s="218">
        <v>0.75</v>
      </c>
      <c r="K6" s="218">
        <v>1</v>
      </c>
      <c r="L6" s="218">
        <v>1.5</v>
      </c>
      <c r="M6" s="218">
        <v>2.5</v>
      </c>
      <c r="N6" s="280" t="s">
        <v>282</v>
      </c>
    </row>
    <row r="7" spans="1:14" ht="15">
      <c r="A7" s="219">
        <v>1</v>
      </c>
      <c r="B7" s="220" t="s">
        <v>266</v>
      </c>
      <c r="C7" s="221">
        <f>SUM(C8:C13)</f>
        <v>0</v>
      </c>
      <c r="D7" s="214"/>
      <c r="E7" s="222">
        <f t="shared" ref="E7:M7" si="0">SUM(E8:E13)</f>
        <v>0</v>
      </c>
      <c r="F7" s="223">
        <f>SUM(F8:F13)</f>
        <v>0</v>
      </c>
      <c r="G7" s="223">
        <f t="shared" si="0"/>
        <v>0</v>
      </c>
      <c r="H7" s="223">
        <f t="shared" si="0"/>
        <v>0</v>
      </c>
      <c r="I7" s="223">
        <f t="shared" si="0"/>
        <v>0</v>
      </c>
      <c r="J7" s="223">
        <f t="shared" si="0"/>
        <v>0</v>
      </c>
      <c r="K7" s="223">
        <f t="shared" si="0"/>
        <v>0</v>
      </c>
      <c r="L7" s="223">
        <f t="shared" si="0"/>
        <v>0</v>
      </c>
      <c r="M7" s="223">
        <f t="shared" si="0"/>
        <v>0</v>
      </c>
      <c r="N7" s="224">
        <f>SUM(N8:N13)</f>
        <v>0</v>
      </c>
    </row>
    <row r="8" spans="1:14" ht="14.25">
      <c r="A8" s="219">
        <v>1.1000000000000001</v>
      </c>
      <c r="B8" s="225" t="s">
        <v>264</v>
      </c>
      <c r="C8" s="223">
        <v>0</v>
      </c>
      <c r="D8" s="226">
        <v>0.02</v>
      </c>
      <c r="E8" s="222">
        <f>C8*D8</f>
        <v>0</v>
      </c>
      <c r="F8" s="223"/>
      <c r="G8" s="223"/>
      <c r="H8" s="223"/>
      <c r="I8" s="223"/>
      <c r="J8" s="223"/>
      <c r="K8" s="223"/>
      <c r="L8" s="223"/>
      <c r="M8" s="223"/>
      <c r="N8" s="224">
        <f>SUMPRODUCT($F$6:$M$6,F8:M8)</f>
        <v>0</v>
      </c>
    </row>
    <row r="9" spans="1:14" ht="14.25">
      <c r="A9" s="219">
        <v>1.2</v>
      </c>
      <c r="B9" s="225" t="s">
        <v>263</v>
      </c>
      <c r="C9" s="223">
        <v>0</v>
      </c>
      <c r="D9" s="226">
        <v>0.05</v>
      </c>
      <c r="E9" s="222">
        <f>C9*D9</f>
        <v>0</v>
      </c>
      <c r="F9" s="223"/>
      <c r="G9" s="223"/>
      <c r="H9" s="223"/>
      <c r="I9" s="223"/>
      <c r="J9" s="223"/>
      <c r="K9" s="223"/>
      <c r="L9" s="223"/>
      <c r="M9" s="223"/>
      <c r="N9" s="224">
        <f t="shared" ref="N9:N12" si="1">SUMPRODUCT($F$6:$M$6,F9:M9)</f>
        <v>0</v>
      </c>
    </row>
    <row r="10" spans="1:14" ht="14.25">
      <c r="A10" s="219">
        <v>1.3</v>
      </c>
      <c r="B10" s="225" t="s">
        <v>262</v>
      </c>
      <c r="C10" s="223">
        <v>0</v>
      </c>
      <c r="D10" s="226">
        <v>0.08</v>
      </c>
      <c r="E10" s="222">
        <f>C10*D10</f>
        <v>0</v>
      </c>
      <c r="F10" s="223"/>
      <c r="G10" s="223"/>
      <c r="H10" s="223"/>
      <c r="I10" s="223"/>
      <c r="J10" s="223"/>
      <c r="K10" s="223"/>
      <c r="L10" s="223"/>
      <c r="M10" s="223"/>
      <c r="N10" s="224">
        <f>SUMPRODUCT($F$6:$M$6,F10:M10)</f>
        <v>0</v>
      </c>
    </row>
    <row r="11" spans="1:14" ht="14.25">
      <c r="A11" s="219">
        <v>1.4</v>
      </c>
      <c r="B11" s="225" t="s">
        <v>261</v>
      </c>
      <c r="C11" s="223">
        <v>0</v>
      </c>
      <c r="D11" s="226">
        <v>0.11</v>
      </c>
      <c r="E11" s="222">
        <f>C11*D11</f>
        <v>0</v>
      </c>
      <c r="F11" s="223"/>
      <c r="G11" s="223"/>
      <c r="H11" s="223"/>
      <c r="I11" s="223"/>
      <c r="J11" s="223"/>
      <c r="K11" s="223"/>
      <c r="L11" s="223"/>
      <c r="M11" s="223"/>
      <c r="N11" s="224">
        <f t="shared" si="1"/>
        <v>0</v>
      </c>
    </row>
    <row r="12" spans="1:14" ht="14.25">
      <c r="A12" s="219">
        <v>1.5</v>
      </c>
      <c r="B12" s="225" t="s">
        <v>260</v>
      </c>
      <c r="C12" s="223">
        <v>0</v>
      </c>
      <c r="D12" s="226">
        <v>0.14000000000000001</v>
      </c>
      <c r="E12" s="222">
        <f>C12*D12</f>
        <v>0</v>
      </c>
      <c r="F12" s="223"/>
      <c r="G12" s="223"/>
      <c r="H12" s="223"/>
      <c r="I12" s="223"/>
      <c r="J12" s="223"/>
      <c r="K12" s="223"/>
      <c r="L12" s="223"/>
      <c r="M12" s="223"/>
      <c r="N12" s="224">
        <f t="shared" si="1"/>
        <v>0</v>
      </c>
    </row>
    <row r="13" spans="1:14" ht="14.25">
      <c r="A13" s="219">
        <v>1.6</v>
      </c>
      <c r="B13" s="227" t="s">
        <v>259</v>
      </c>
      <c r="C13" s="223">
        <v>0</v>
      </c>
      <c r="D13" s="228"/>
      <c r="E13" s="223"/>
      <c r="F13" s="223"/>
      <c r="G13" s="223"/>
      <c r="H13" s="223"/>
      <c r="I13" s="223"/>
      <c r="J13" s="223"/>
      <c r="K13" s="223"/>
      <c r="L13" s="223"/>
      <c r="M13" s="223"/>
      <c r="N13" s="224">
        <f>SUMPRODUCT($F$6:$M$6,F13:M13)</f>
        <v>0</v>
      </c>
    </row>
    <row r="14" spans="1:14" ht="15">
      <c r="A14" s="219">
        <v>2</v>
      </c>
      <c r="B14" s="229" t="s">
        <v>265</v>
      </c>
      <c r="C14" s="221">
        <f>SUM(C15:C20)</f>
        <v>0</v>
      </c>
      <c r="D14" s="214"/>
      <c r="E14" s="222">
        <f t="shared" ref="E14:M14" si="2">SUM(E15:E20)</f>
        <v>0</v>
      </c>
      <c r="F14" s="223">
        <f t="shared" si="2"/>
        <v>0</v>
      </c>
      <c r="G14" s="223">
        <f t="shared" si="2"/>
        <v>0</v>
      </c>
      <c r="H14" s="223">
        <f t="shared" si="2"/>
        <v>0</v>
      </c>
      <c r="I14" s="223">
        <f t="shared" si="2"/>
        <v>0</v>
      </c>
      <c r="J14" s="223">
        <f t="shared" si="2"/>
        <v>0</v>
      </c>
      <c r="K14" s="223">
        <f t="shared" si="2"/>
        <v>0</v>
      </c>
      <c r="L14" s="223">
        <f t="shared" si="2"/>
        <v>0</v>
      </c>
      <c r="M14" s="223">
        <f t="shared" si="2"/>
        <v>0</v>
      </c>
      <c r="N14" s="224">
        <f>SUM(N15:N20)</f>
        <v>0</v>
      </c>
    </row>
    <row r="15" spans="1:14" ht="14.25">
      <c r="A15" s="219">
        <v>2.1</v>
      </c>
      <c r="B15" s="227" t="s">
        <v>264</v>
      </c>
      <c r="C15" s="223"/>
      <c r="D15" s="226">
        <v>5.0000000000000001E-3</v>
      </c>
      <c r="E15" s="222">
        <f>C15*D15</f>
        <v>0</v>
      </c>
      <c r="F15" s="223"/>
      <c r="G15" s="223"/>
      <c r="H15" s="223"/>
      <c r="I15" s="223"/>
      <c r="J15" s="223"/>
      <c r="K15" s="223"/>
      <c r="L15" s="223"/>
      <c r="M15" s="223"/>
      <c r="N15" s="224">
        <f>SUMPRODUCT($F$6:$M$6,F15:M15)</f>
        <v>0</v>
      </c>
    </row>
    <row r="16" spans="1:14" ht="14.25">
      <c r="A16" s="219">
        <v>2.2000000000000002</v>
      </c>
      <c r="B16" s="227" t="s">
        <v>263</v>
      </c>
      <c r="C16" s="223"/>
      <c r="D16" s="226">
        <v>0.01</v>
      </c>
      <c r="E16" s="222">
        <f>C16*D16</f>
        <v>0</v>
      </c>
      <c r="F16" s="223"/>
      <c r="G16" s="223"/>
      <c r="H16" s="223"/>
      <c r="I16" s="223"/>
      <c r="J16" s="223"/>
      <c r="K16" s="223"/>
      <c r="L16" s="223"/>
      <c r="M16" s="223"/>
      <c r="N16" s="224">
        <f t="shared" ref="N16:N20" si="3">SUMPRODUCT($F$6:$M$6,F16:M16)</f>
        <v>0</v>
      </c>
    </row>
    <row r="17" spans="1:14" ht="14.25">
      <c r="A17" s="219">
        <v>2.2999999999999998</v>
      </c>
      <c r="B17" s="227" t="s">
        <v>262</v>
      </c>
      <c r="C17" s="223"/>
      <c r="D17" s="226">
        <v>0.02</v>
      </c>
      <c r="E17" s="222">
        <f>C17*D17</f>
        <v>0</v>
      </c>
      <c r="F17" s="223"/>
      <c r="G17" s="223"/>
      <c r="H17" s="223"/>
      <c r="I17" s="223"/>
      <c r="J17" s="223"/>
      <c r="K17" s="223"/>
      <c r="L17" s="223"/>
      <c r="M17" s="223"/>
      <c r="N17" s="224">
        <f t="shared" si="3"/>
        <v>0</v>
      </c>
    </row>
    <row r="18" spans="1:14" ht="14.25">
      <c r="A18" s="219">
        <v>2.4</v>
      </c>
      <c r="B18" s="227" t="s">
        <v>261</v>
      </c>
      <c r="C18" s="223"/>
      <c r="D18" s="226">
        <v>0.03</v>
      </c>
      <c r="E18" s="222">
        <f>C18*D18</f>
        <v>0</v>
      </c>
      <c r="F18" s="223"/>
      <c r="G18" s="223"/>
      <c r="H18" s="223"/>
      <c r="I18" s="223"/>
      <c r="J18" s="223"/>
      <c r="K18" s="223"/>
      <c r="L18" s="223"/>
      <c r="M18" s="223"/>
      <c r="N18" s="224">
        <f t="shared" si="3"/>
        <v>0</v>
      </c>
    </row>
    <row r="19" spans="1:14" ht="14.25">
      <c r="A19" s="219">
        <v>2.5</v>
      </c>
      <c r="B19" s="227" t="s">
        <v>260</v>
      </c>
      <c r="C19" s="223"/>
      <c r="D19" s="226">
        <v>0.04</v>
      </c>
      <c r="E19" s="222">
        <f>C19*D19</f>
        <v>0</v>
      </c>
      <c r="F19" s="223"/>
      <c r="G19" s="223"/>
      <c r="H19" s="223"/>
      <c r="I19" s="223"/>
      <c r="J19" s="223"/>
      <c r="K19" s="223"/>
      <c r="L19" s="223"/>
      <c r="M19" s="223"/>
      <c r="N19" s="224">
        <f t="shared" si="3"/>
        <v>0</v>
      </c>
    </row>
    <row r="20" spans="1:14" ht="14.25">
      <c r="A20" s="219">
        <v>2.6</v>
      </c>
      <c r="B20" s="227" t="s">
        <v>259</v>
      </c>
      <c r="C20" s="223"/>
      <c r="D20" s="228"/>
      <c r="E20" s="230"/>
      <c r="F20" s="223"/>
      <c r="G20" s="223"/>
      <c r="H20" s="223"/>
      <c r="I20" s="223"/>
      <c r="J20" s="223"/>
      <c r="K20" s="223"/>
      <c r="L20" s="223"/>
      <c r="M20" s="223"/>
      <c r="N20" s="224">
        <f t="shared" si="3"/>
        <v>0</v>
      </c>
    </row>
    <row r="21" spans="1:14" ht="15.75" thickBot="1">
      <c r="A21" s="231"/>
      <c r="B21" s="232" t="s">
        <v>109</v>
      </c>
      <c r="C21" s="207">
        <f>C14+C7</f>
        <v>0</v>
      </c>
      <c r="D21" s="233"/>
      <c r="E21" s="234">
        <f>E14+E7</f>
        <v>0</v>
      </c>
      <c r="F21" s="235">
        <f>F7+F14</f>
        <v>0</v>
      </c>
      <c r="G21" s="235">
        <f t="shared" ref="G21:L21" si="4">G7+G14</f>
        <v>0</v>
      </c>
      <c r="H21" s="235">
        <f t="shared" si="4"/>
        <v>0</v>
      </c>
      <c r="I21" s="235">
        <f t="shared" si="4"/>
        <v>0</v>
      </c>
      <c r="J21" s="235">
        <f t="shared" si="4"/>
        <v>0</v>
      </c>
      <c r="K21" s="235">
        <f t="shared" si="4"/>
        <v>0</v>
      </c>
      <c r="L21" s="235">
        <f t="shared" si="4"/>
        <v>0</v>
      </c>
      <c r="M21" s="235">
        <f>M7+M14</f>
        <v>0</v>
      </c>
      <c r="N21" s="236">
        <f>N14+N7</f>
        <v>0</v>
      </c>
    </row>
    <row r="22" spans="1:14">
      <c r="E22" s="237"/>
      <c r="F22" s="237"/>
      <c r="G22" s="237"/>
      <c r="H22" s="237"/>
      <c r="I22" s="237"/>
      <c r="J22" s="237"/>
      <c r="K22" s="237"/>
      <c r="L22" s="237"/>
      <c r="M22" s="237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E2" sqref="E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1.7109375" style="3" bestFit="1" customWidth="1"/>
    <col min="4" max="4" width="11.7109375" style="4" bestFit="1" customWidth="1"/>
    <col min="5" max="7" width="13.42578125" style="4" bestFit="1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">
        <v>415</v>
      </c>
    </row>
    <row r="2" spans="1:8">
      <c r="A2" s="2" t="s">
        <v>31</v>
      </c>
      <c r="B2" s="418">
        <v>43190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97">
        <v>43160</v>
      </c>
      <c r="D5" s="498">
        <v>43070</v>
      </c>
      <c r="E5" s="498">
        <v>42979</v>
      </c>
      <c r="F5" s="498">
        <v>42887</v>
      </c>
      <c r="G5" s="499">
        <v>42795</v>
      </c>
    </row>
    <row r="6" spans="1:8">
      <c r="B6" s="257" t="s">
        <v>142</v>
      </c>
      <c r="C6" s="353"/>
      <c r="D6" s="353"/>
      <c r="E6" s="353"/>
      <c r="F6" s="353"/>
      <c r="G6" s="386"/>
    </row>
    <row r="7" spans="1:8">
      <c r="A7" s="13"/>
      <c r="B7" s="258" t="s">
        <v>136</v>
      </c>
      <c r="C7" s="353"/>
      <c r="D7" s="353"/>
      <c r="E7" s="353"/>
      <c r="F7" s="353"/>
      <c r="G7" s="386"/>
    </row>
    <row r="8" spans="1:8" ht="15">
      <c r="A8" s="400">
        <v>1</v>
      </c>
      <c r="B8" s="14" t="s">
        <v>141</v>
      </c>
      <c r="C8" s="15">
        <v>182766871.02289999</v>
      </c>
      <c r="D8" s="16">
        <v>175637524.36879998</v>
      </c>
      <c r="E8" s="16">
        <v>169458839.95536813</v>
      </c>
      <c r="F8" s="16">
        <v>166052814.27511388</v>
      </c>
      <c r="G8" s="17">
        <v>160086840.99711809</v>
      </c>
    </row>
    <row r="9" spans="1:8" ht="15">
      <c r="A9" s="400">
        <v>2</v>
      </c>
      <c r="B9" s="14" t="s">
        <v>140</v>
      </c>
      <c r="C9" s="15">
        <v>182766871.02289999</v>
      </c>
      <c r="D9" s="16">
        <v>175637524.36879998</v>
      </c>
      <c r="E9" s="16">
        <v>169458839.95536813</v>
      </c>
      <c r="F9" s="16">
        <v>166052814.27511388</v>
      </c>
      <c r="G9" s="17">
        <v>160086840.99711809</v>
      </c>
    </row>
    <row r="10" spans="1:8" ht="15">
      <c r="A10" s="400">
        <v>3</v>
      </c>
      <c r="B10" s="14" t="s">
        <v>139</v>
      </c>
      <c r="C10" s="15">
        <v>193384593.5121879</v>
      </c>
      <c r="D10" s="16">
        <v>187027071.78634802</v>
      </c>
      <c r="E10" s="16">
        <v>179135509.03805387</v>
      </c>
      <c r="F10" s="16">
        <v>176539448.15660587</v>
      </c>
      <c r="G10" s="17">
        <v>170292976.7091181</v>
      </c>
    </row>
    <row r="11" spans="1:8" ht="15">
      <c r="A11" s="401"/>
      <c r="B11" s="257" t="s">
        <v>138</v>
      </c>
      <c r="C11" s="353"/>
      <c r="D11" s="353"/>
      <c r="E11" s="353"/>
      <c r="F11" s="353"/>
      <c r="G11" s="386"/>
    </row>
    <row r="12" spans="1:8" ht="15" customHeight="1">
      <c r="A12" s="400">
        <v>4</v>
      </c>
      <c r="B12" s="14" t="s">
        <v>271</v>
      </c>
      <c r="C12" s="341">
        <v>941793246.47983563</v>
      </c>
      <c r="D12" s="16">
        <v>980272025</v>
      </c>
      <c r="E12" s="16">
        <v>1106457925.3890762</v>
      </c>
      <c r="F12" s="16">
        <v>1051305468.1464549</v>
      </c>
      <c r="G12" s="17">
        <v>1028969023.1022575</v>
      </c>
    </row>
    <row r="13" spans="1:8" ht="15">
      <c r="A13" s="401"/>
      <c r="B13" s="257" t="s">
        <v>137</v>
      </c>
      <c r="C13" s="353"/>
      <c r="D13" s="353"/>
      <c r="E13" s="353"/>
      <c r="F13" s="353"/>
      <c r="G13" s="386"/>
    </row>
    <row r="14" spans="1:8" s="18" customFormat="1" ht="15">
      <c r="A14" s="400"/>
      <c r="B14" s="258" t="s">
        <v>136</v>
      </c>
      <c r="C14" s="342"/>
      <c r="D14" s="16"/>
      <c r="E14" s="16"/>
      <c r="F14" s="16"/>
      <c r="G14" s="17"/>
    </row>
    <row r="15" spans="1:8" ht="15">
      <c r="A15" s="402">
        <v>5</v>
      </c>
      <c r="B15" s="14" t="s">
        <v>400</v>
      </c>
      <c r="C15" s="406">
        <v>0.19406262649050876</v>
      </c>
      <c r="D15" s="407">
        <v>0.1792</v>
      </c>
      <c r="E15" s="407">
        <v>0.15315434601435876</v>
      </c>
      <c r="F15" s="407">
        <v>0.15794915874249163</v>
      </c>
      <c r="G15" s="408">
        <v>0.15557984487664103</v>
      </c>
    </row>
    <row r="16" spans="1:8" ht="15" customHeight="1">
      <c r="A16" s="402">
        <v>6</v>
      </c>
      <c r="B16" s="14" t="s">
        <v>401</v>
      </c>
      <c r="C16" s="406">
        <v>0.19406262649050876</v>
      </c>
      <c r="D16" s="407">
        <v>0.1792</v>
      </c>
      <c r="E16" s="407">
        <v>0.15315434601435876</v>
      </c>
      <c r="F16" s="407">
        <v>0.15794915874249163</v>
      </c>
      <c r="G16" s="408">
        <v>0.15557984487664103</v>
      </c>
    </row>
    <row r="17" spans="1:7" ht="15">
      <c r="A17" s="402">
        <v>7</v>
      </c>
      <c r="B17" s="14" t="s">
        <v>402</v>
      </c>
      <c r="C17" s="406">
        <v>0.20533656854623494</v>
      </c>
      <c r="D17" s="407">
        <v>0.1908</v>
      </c>
      <c r="E17" s="407">
        <v>0.16189997371573117</v>
      </c>
      <c r="F17" s="407">
        <v>0.16792402732182171</v>
      </c>
      <c r="G17" s="408">
        <v>0.16549864270519893</v>
      </c>
    </row>
    <row r="18" spans="1:7" ht="15">
      <c r="A18" s="401"/>
      <c r="B18" s="259" t="s">
        <v>135</v>
      </c>
      <c r="C18" s="409"/>
      <c r="D18" s="409"/>
      <c r="E18" s="409"/>
      <c r="F18" s="409"/>
      <c r="G18" s="410"/>
    </row>
    <row r="19" spans="1:7" ht="15" customHeight="1">
      <c r="A19" s="403">
        <v>8</v>
      </c>
      <c r="B19" s="14" t="s">
        <v>134</v>
      </c>
      <c r="C19" s="411">
        <v>7.566441192540542E-2</v>
      </c>
      <c r="D19" s="412">
        <v>7.4946567079218665E-2</v>
      </c>
      <c r="E19" s="412">
        <v>7.526942754315917E-2</v>
      </c>
      <c r="F19" s="412">
        <v>7.8100000000000003E-2</v>
      </c>
      <c r="G19" s="413">
        <v>7.8200000000000006E-2</v>
      </c>
    </row>
    <row r="20" spans="1:7" ht="15">
      <c r="A20" s="403">
        <v>9</v>
      </c>
      <c r="B20" s="14" t="s">
        <v>133</v>
      </c>
      <c r="C20" s="411">
        <v>3.2079929684506549E-2</v>
      </c>
      <c r="D20" s="412">
        <v>3.2015414467720368E-2</v>
      </c>
      <c r="E20" s="412">
        <v>3.11343276073392E-2</v>
      </c>
      <c r="F20" s="412">
        <v>3.09E-2</v>
      </c>
      <c r="G20" s="413">
        <v>3.0700000000000002E-2</v>
      </c>
    </row>
    <row r="21" spans="1:7" ht="15">
      <c r="A21" s="403">
        <v>10</v>
      </c>
      <c r="B21" s="14" t="s">
        <v>132</v>
      </c>
      <c r="C21" s="411">
        <v>3.3294769218199322E-2</v>
      </c>
      <c r="D21" s="412">
        <v>3.3342641126735101E-2</v>
      </c>
      <c r="E21" s="412">
        <v>3.3098371190060538E-2</v>
      </c>
      <c r="F21" s="412">
        <v>3.7900000000000003E-2</v>
      </c>
      <c r="G21" s="413">
        <v>3.9E-2</v>
      </c>
    </row>
    <row r="22" spans="1:7" ht="15">
      <c r="A22" s="403">
        <v>11</v>
      </c>
      <c r="B22" s="14" t="s">
        <v>131</v>
      </c>
      <c r="C22" s="411">
        <v>4.3584482240898864E-2</v>
      </c>
      <c r="D22" s="412">
        <v>4.2931152611498304E-2</v>
      </c>
      <c r="E22" s="412">
        <v>4.4135099935819953E-2</v>
      </c>
      <c r="F22" s="412">
        <v>4.7199999999999999E-2</v>
      </c>
      <c r="G22" s="413">
        <v>4.7500000000000001E-2</v>
      </c>
    </row>
    <row r="23" spans="1:7" ht="15">
      <c r="A23" s="403">
        <v>12</v>
      </c>
      <c r="B23" s="14" t="s">
        <v>277</v>
      </c>
      <c r="C23" s="411">
        <v>2.4906213690861573E-2</v>
      </c>
      <c r="D23" s="412">
        <v>1.9064739246717925E-2</v>
      </c>
      <c r="E23" s="412">
        <v>2.3650646377033076E-2</v>
      </c>
      <c r="F23" s="412">
        <v>3.1399999999999997E-2</v>
      </c>
      <c r="G23" s="413">
        <v>3.5099999999999999E-2</v>
      </c>
    </row>
    <row r="24" spans="1:7" ht="15">
      <c r="A24" s="403">
        <v>13</v>
      </c>
      <c r="B24" s="14" t="s">
        <v>278</v>
      </c>
      <c r="C24" s="411">
        <v>0.15174898298464098</v>
      </c>
      <c r="D24" s="412">
        <v>0.11042273274816664</v>
      </c>
      <c r="E24" s="412">
        <v>0.13057781479592165</v>
      </c>
      <c r="F24" s="412">
        <v>0.16450000000000001</v>
      </c>
      <c r="G24" s="413">
        <v>0.18740000000000001</v>
      </c>
    </row>
    <row r="25" spans="1:7" ht="15">
      <c r="A25" s="401"/>
      <c r="B25" s="259" t="s">
        <v>357</v>
      </c>
      <c r="C25" s="409"/>
      <c r="D25" s="409"/>
      <c r="E25" s="409"/>
      <c r="F25" s="409"/>
      <c r="G25" s="410"/>
    </row>
    <row r="26" spans="1:7" ht="15">
      <c r="A26" s="403">
        <v>14</v>
      </c>
      <c r="B26" s="14" t="s">
        <v>130</v>
      </c>
      <c r="C26" s="411">
        <v>4.4231936387589578E-2</v>
      </c>
      <c r="D26" s="412">
        <v>4.0202410089652238E-2</v>
      </c>
      <c r="E26" s="412">
        <v>4.4566676542938402E-2</v>
      </c>
      <c r="F26" s="412">
        <v>3.9518381562037491E-2</v>
      </c>
      <c r="G26" s="413">
        <v>3.7489157415303002E-2</v>
      </c>
    </row>
    <row r="27" spans="1:7" ht="15" customHeight="1">
      <c r="A27" s="403">
        <v>15</v>
      </c>
      <c r="B27" s="14" t="s">
        <v>129</v>
      </c>
      <c r="C27" s="411">
        <v>4.4542014960707595E-2</v>
      </c>
      <c r="D27" s="412">
        <v>4.2572897270066808E-2</v>
      </c>
      <c r="E27" s="412">
        <v>4.3872806145318799E-2</v>
      </c>
      <c r="F27" s="412">
        <v>4.4754495699887799E-2</v>
      </c>
      <c r="G27" s="413">
        <v>4.4318056132054896E-2</v>
      </c>
    </row>
    <row r="28" spans="1:7" ht="15">
      <c r="A28" s="403">
        <v>16</v>
      </c>
      <c r="B28" s="14" t="s">
        <v>128</v>
      </c>
      <c r="C28" s="411">
        <v>0.67932930734375485</v>
      </c>
      <c r="D28" s="412">
        <v>0.70244671712382811</v>
      </c>
      <c r="E28" s="412">
        <v>0.6831461482928749</v>
      </c>
      <c r="F28" s="412">
        <v>0.69144979051766087</v>
      </c>
      <c r="G28" s="413">
        <v>0.70238323850703166</v>
      </c>
    </row>
    <row r="29" spans="1:7" ht="15" customHeight="1">
      <c r="A29" s="403">
        <v>17</v>
      </c>
      <c r="B29" s="14" t="s">
        <v>127</v>
      </c>
      <c r="C29" s="411">
        <v>0.59843618708836344</v>
      </c>
      <c r="D29" s="412">
        <v>0.63640000777086259</v>
      </c>
      <c r="E29" s="412">
        <v>0.63258514059894189</v>
      </c>
      <c r="F29" s="412">
        <v>0.59091301495322313</v>
      </c>
      <c r="G29" s="413">
        <v>0.62036179128528102</v>
      </c>
    </row>
    <row r="30" spans="1:7" ht="15">
      <c r="A30" s="403">
        <v>18</v>
      </c>
      <c r="B30" s="14" t="s">
        <v>126</v>
      </c>
      <c r="C30" s="411">
        <v>-2.7100260994307006E-2</v>
      </c>
      <c r="D30" s="412">
        <v>0.42198681516073522</v>
      </c>
      <c r="E30" s="412">
        <v>0.27051708569088739</v>
      </c>
      <c r="F30" s="412">
        <v>0.104</v>
      </c>
      <c r="G30" s="413">
        <v>7.1762236197943377E-2</v>
      </c>
    </row>
    <row r="31" spans="1:7" ht="15" customHeight="1">
      <c r="A31" s="401"/>
      <c r="B31" s="259" t="s">
        <v>358</v>
      </c>
      <c r="C31" s="409"/>
      <c r="D31" s="409"/>
      <c r="E31" s="409"/>
      <c r="F31" s="409"/>
      <c r="G31" s="410"/>
    </row>
    <row r="32" spans="1:7" ht="15" customHeight="1">
      <c r="A32" s="403">
        <v>19</v>
      </c>
      <c r="B32" s="14" t="s">
        <v>125</v>
      </c>
      <c r="C32" s="445">
        <v>0.27255043114327254</v>
      </c>
      <c r="D32" s="414">
        <v>0.33062383764990216</v>
      </c>
      <c r="E32" s="414">
        <v>0.36562836576790586</v>
      </c>
      <c r="F32" s="414">
        <v>0.28969403961779694</v>
      </c>
      <c r="G32" s="415">
        <v>0.30473635244305741</v>
      </c>
    </row>
    <row r="33" spans="1:7" ht="15" customHeight="1">
      <c r="A33" s="403">
        <v>20</v>
      </c>
      <c r="B33" s="14" t="s">
        <v>124</v>
      </c>
      <c r="C33" s="445">
        <v>0.74880719803003681</v>
      </c>
      <c r="D33" s="414">
        <v>0.77702373638695932</v>
      </c>
      <c r="E33" s="414">
        <v>0.77100760571675786</v>
      </c>
      <c r="F33" s="414">
        <v>0.76925071275553736</v>
      </c>
      <c r="G33" s="415">
        <v>0.79566628015868845</v>
      </c>
    </row>
    <row r="34" spans="1:7" ht="15" customHeight="1">
      <c r="A34" s="403">
        <v>21</v>
      </c>
      <c r="B34" s="14" t="s">
        <v>123</v>
      </c>
      <c r="C34" s="445">
        <v>0.20475561258242744</v>
      </c>
      <c r="D34" s="414">
        <v>0.31950991449381555</v>
      </c>
      <c r="E34" s="414">
        <v>0.22830230748679953</v>
      </c>
      <c r="F34" s="414">
        <v>0.24450596692485432</v>
      </c>
      <c r="G34" s="415">
        <v>0.27463080298145209</v>
      </c>
    </row>
    <row r="35" spans="1:7" ht="15" customHeight="1">
      <c r="A35" s="404"/>
      <c r="B35" s="259" t="s">
        <v>404</v>
      </c>
      <c r="C35" s="353"/>
      <c r="D35" s="353"/>
      <c r="E35" s="353"/>
      <c r="F35" s="353"/>
      <c r="G35" s="386"/>
    </row>
    <row r="36" spans="1:7" ht="15">
      <c r="A36" s="403">
        <v>22</v>
      </c>
      <c r="B36" s="14" t="s">
        <v>384</v>
      </c>
      <c r="C36" s="19">
        <v>284074433.26709998</v>
      </c>
      <c r="D36" s="20">
        <v>364002821.09360003</v>
      </c>
      <c r="E36" s="20"/>
      <c r="F36" s="20"/>
      <c r="G36" s="21"/>
    </row>
    <row r="37" spans="1:7" ht="15" customHeight="1">
      <c r="A37" s="403">
        <v>23</v>
      </c>
      <c r="B37" s="14" t="s">
        <v>396</v>
      </c>
      <c r="C37" s="19">
        <v>211179840.64003697</v>
      </c>
      <c r="D37" s="20">
        <v>256930199.31259182</v>
      </c>
      <c r="E37" s="20"/>
      <c r="F37" s="20"/>
      <c r="G37" s="21"/>
    </row>
    <row r="38" spans="1:7" ht="15.75" thickBot="1">
      <c r="A38" s="405">
        <v>24</v>
      </c>
      <c r="B38" s="260" t="s">
        <v>385</v>
      </c>
      <c r="C38" s="416">
        <v>1.3451777991977665</v>
      </c>
      <c r="D38" s="417">
        <v>1.4167381727312611</v>
      </c>
      <c r="E38" s="22"/>
      <c r="F38" s="22"/>
      <c r="G38" s="23"/>
    </row>
    <row r="39" spans="1:7">
      <c r="A39" s="24"/>
    </row>
    <row r="40" spans="1:7" ht="38.25">
      <c r="B40" s="344" t="s">
        <v>405</v>
      </c>
    </row>
    <row r="41" spans="1:7" ht="51">
      <c r="B41" s="344" t="s">
        <v>403</v>
      </c>
    </row>
    <row r="43" spans="1:7">
      <c r="B43" s="343"/>
    </row>
  </sheetData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E42" sqref="E4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'1. key ratios '!B1</f>
        <v>Basisbank</v>
      </c>
    </row>
    <row r="2" spans="1:8">
      <c r="A2" s="2" t="s">
        <v>31</v>
      </c>
      <c r="B2" s="419">
        <f>'1. key ratios '!B2</f>
        <v>43190</v>
      </c>
    </row>
    <row r="3" spans="1:8">
      <c r="A3" s="2"/>
    </row>
    <row r="4" spans="1:8" ht="15" thickBot="1">
      <c r="A4" s="25" t="s">
        <v>32</v>
      </c>
      <c r="B4" s="26" t="s">
        <v>33</v>
      </c>
      <c r="C4" s="25"/>
      <c r="D4" s="27"/>
      <c r="E4" s="27"/>
      <c r="F4" s="28"/>
      <c r="G4" s="28"/>
      <c r="H4" s="29" t="s">
        <v>73</v>
      </c>
    </row>
    <row r="5" spans="1:8">
      <c r="A5" s="30"/>
      <c r="B5" s="31"/>
      <c r="C5" s="448" t="s">
        <v>68</v>
      </c>
      <c r="D5" s="449"/>
      <c r="E5" s="450"/>
      <c r="F5" s="448" t="s">
        <v>72</v>
      </c>
      <c r="G5" s="449"/>
      <c r="H5" s="451"/>
    </row>
    <row r="6" spans="1:8">
      <c r="A6" s="32" t="s">
        <v>6</v>
      </c>
      <c r="B6" s="33" t="s">
        <v>34</v>
      </c>
      <c r="C6" s="34" t="s">
        <v>69</v>
      </c>
      <c r="D6" s="34" t="s">
        <v>70</v>
      </c>
      <c r="E6" s="34" t="s">
        <v>71</v>
      </c>
      <c r="F6" s="34" t="s">
        <v>69</v>
      </c>
      <c r="G6" s="34" t="s">
        <v>70</v>
      </c>
      <c r="H6" s="35" t="s">
        <v>71</v>
      </c>
    </row>
    <row r="7" spans="1:8">
      <c r="A7" s="32">
        <v>1</v>
      </c>
      <c r="B7" s="36" t="s">
        <v>35</v>
      </c>
      <c r="C7" s="37">
        <v>15163410.83</v>
      </c>
      <c r="D7" s="37">
        <v>16998110.493000001</v>
      </c>
      <c r="E7" s="38">
        <v>32161521.322999999</v>
      </c>
      <c r="F7" s="39">
        <v>10512133.439999999</v>
      </c>
      <c r="G7" s="40">
        <v>14148907.3095</v>
      </c>
      <c r="H7" s="41">
        <v>24661040.749499999</v>
      </c>
    </row>
    <row r="8" spans="1:8">
      <c r="A8" s="32">
        <v>2</v>
      </c>
      <c r="B8" s="36" t="s">
        <v>36</v>
      </c>
      <c r="C8" s="37">
        <v>6894402.5800000001</v>
      </c>
      <c r="D8" s="37">
        <v>117083517.9105</v>
      </c>
      <c r="E8" s="38">
        <v>123977920.4905</v>
      </c>
      <c r="F8" s="39">
        <v>7049444.3899999997</v>
      </c>
      <c r="G8" s="40">
        <v>101671053.58239999</v>
      </c>
      <c r="H8" s="41">
        <v>108720497.97239999</v>
      </c>
    </row>
    <row r="9" spans="1:8">
      <c r="A9" s="32">
        <v>3</v>
      </c>
      <c r="B9" s="36" t="s">
        <v>37</v>
      </c>
      <c r="C9" s="37">
        <v>395385.27</v>
      </c>
      <c r="D9" s="37">
        <v>40710527.379500002</v>
      </c>
      <c r="E9" s="38">
        <v>41105912.649500005</v>
      </c>
      <c r="F9" s="39">
        <v>239006.35</v>
      </c>
      <c r="G9" s="40">
        <v>47938493.553999998</v>
      </c>
      <c r="H9" s="41">
        <v>48177499.903999999</v>
      </c>
    </row>
    <row r="10" spans="1:8">
      <c r="A10" s="32">
        <v>4</v>
      </c>
      <c r="B10" s="36" t="s">
        <v>38</v>
      </c>
      <c r="C10" s="37">
        <v>0</v>
      </c>
      <c r="D10" s="37">
        <v>0</v>
      </c>
      <c r="E10" s="38">
        <v>0</v>
      </c>
      <c r="F10" s="39">
        <v>0</v>
      </c>
      <c r="G10" s="40">
        <v>0</v>
      </c>
      <c r="H10" s="41">
        <v>0</v>
      </c>
    </row>
    <row r="11" spans="1:8">
      <c r="A11" s="32">
        <v>5</v>
      </c>
      <c r="B11" s="36" t="s">
        <v>39</v>
      </c>
      <c r="C11" s="37">
        <v>149503126.75</v>
      </c>
      <c r="D11" s="37">
        <v>0</v>
      </c>
      <c r="E11" s="38">
        <v>149503126.75</v>
      </c>
      <c r="F11" s="39">
        <v>118505114.56999999</v>
      </c>
      <c r="G11" s="40">
        <v>0</v>
      </c>
      <c r="H11" s="41">
        <v>118505114.56999999</v>
      </c>
    </row>
    <row r="12" spans="1:8">
      <c r="A12" s="32">
        <v>6.1</v>
      </c>
      <c r="B12" s="42" t="s">
        <v>40</v>
      </c>
      <c r="C12" s="37">
        <v>245398899.58000001</v>
      </c>
      <c r="D12" s="37">
        <v>519868726.05569994</v>
      </c>
      <c r="E12" s="38">
        <v>765267625.63569999</v>
      </c>
      <c r="F12" s="39">
        <v>176443442.18000001</v>
      </c>
      <c r="G12" s="40">
        <v>416411077.4878</v>
      </c>
      <c r="H12" s="41">
        <v>592854519.66779995</v>
      </c>
    </row>
    <row r="13" spans="1:8">
      <c r="A13" s="32">
        <v>6.2</v>
      </c>
      <c r="B13" s="42" t="s">
        <v>41</v>
      </c>
      <c r="C13" s="37">
        <v>-8181772.6354743298</v>
      </c>
      <c r="D13" s="37">
        <v>-25904789.394536201</v>
      </c>
      <c r="E13" s="38">
        <v>-34086562.030010529</v>
      </c>
      <c r="F13" s="39">
        <v>-5542949.9066000003</v>
      </c>
      <c r="G13" s="40">
        <v>-20731209.974180002</v>
      </c>
      <c r="H13" s="41">
        <v>-26274159.880780004</v>
      </c>
    </row>
    <row r="14" spans="1:8">
      <c r="A14" s="32">
        <v>6</v>
      </c>
      <c r="B14" s="36" t="s">
        <v>42</v>
      </c>
      <c r="C14" s="38">
        <v>237217126.94452569</v>
      </c>
      <c r="D14" s="38">
        <v>493963936.66116375</v>
      </c>
      <c r="E14" s="38">
        <v>731181063.60568941</v>
      </c>
      <c r="F14" s="38">
        <v>170900492.27340001</v>
      </c>
      <c r="G14" s="38">
        <v>395679867.51362002</v>
      </c>
      <c r="H14" s="41">
        <v>566580359.78701997</v>
      </c>
    </row>
    <row r="15" spans="1:8">
      <c r="A15" s="32">
        <v>7</v>
      </c>
      <c r="B15" s="36" t="s">
        <v>43</v>
      </c>
      <c r="C15" s="37">
        <v>3616111.01</v>
      </c>
      <c r="D15" s="37">
        <v>2453693.5543</v>
      </c>
      <c r="E15" s="38">
        <v>6069804.5642999997</v>
      </c>
      <c r="F15" s="39">
        <v>3156546.4400000004</v>
      </c>
      <c r="G15" s="40">
        <v>2129091.81</v>
      </c>
      <c r="H15" s="41">
        <v>5285638.25</v>
      </c>
    </row>
    <row r="16" spans="1:8">
      <c r="A16" s="32">
        <v>8</v>
      </c>
      <c r="B16" s="36" t="s">
        <v>204</v>
      </c>
      <c r="C16" s="37">
        <v>6362640.4610000001</v>
      </c>
      <c r="D16" s="37">
        <v>0</v>
      </c>
      <c r="E16" s="38">
        <v>6362640.4610000001</v>
      </c>
      <c r="F16" s="39">
        <v>4517589.5719999997</v>
      </c>
      <c r="G16" s="40">
        <v>0</v>
      </c>
      <c r="H16" s="41">
        <v>4517589.5719999997</v>
      </c>
    </row>
    <row r="17" spans="1:8">
      <c r="A17" s="32">
        <v>9</v>
      </c>
      <c r="B17" s="36" t="s">
        <v>44</v>
      </c>
      <c r="C17" s="37">
        <v>4362704.66</v>
      </c>
      <c r="D17" s="37">
        <v>0</v>
      </c>
      <c r="E17" s="38">
        <v>4362704.66</v>
      </c>
      <c r="F17" s="39">
        <v>3859355.1</v>
      </c>
      <c r="G17" s="40">
        <v>0</v>
      </c>
      <c r="H17" s="41">
        <v>3859355.1</v>
      </c>
    </row>
    <row r="18" spans="1:8">
      <c r="A18" s="32">
        <v>10</v>
      </c>
      <c r="B18" s="36" t="s">
        <v>45</v>
      </c>
      <c r="C18" s="37">
        <v>23616112.5</v>
      </c>
      <c r="D18" s="37">
        <v>0</v>
      </c>
      <c r="E18" s="38">
        <v>23616112.5</v>
      </c>
      <c r="F18" s="39">
        <v>21793352.129999999</v>
      </c>
      <c r="G18" s="40">
        <v>0</v>
      </c>
      <c r="H18" s="41">
        <v>21793352.129999999</v>
      </c>
    </row>
    <row r="19" spans="1:8">
      <c r="A19" s="32">
        <v>11</v>
      </c>
      <c r="B19" s="36" t="s">
        <v>46</v>
      </c>
      <c r="C19" s="37">
        <v>5866115.8810000001</v>
      </c>
      <c r="D19" s="37">
        <v>3875644.12213</v>
      </c>
      <c r="E19" s="38">
        <v>9741760.0031300001</v>
      </c>
      <c r="F19" s="39">
        <v>3258971.7970000003</v>
      </c>
      <c r="G19" s="40">
        <v>218570.39809999999</v>
      </c>
      <c r="H19" s="41">
        <v>3477542.1951000001</v>
      </c>
    </row>
    <row r="20" spans="1:8">
      <c r="A20" s="32">
        <v>12</v>
      </c>
      <c r="B20" s="44" t="s">
        <v>47</v>
      </c>
      <c r="C20" s="38">
        <v>452997136.88652563</v>
      </c>
      <c r="D20" s="38">
        <v>675085430.12059379</v>
      </c>
      <c r="E20" s="38">
        <v>1128082567.0071194</v>
      </c>
      <c r="F20" s="38">
        <v>343792006.06239998</v>
      </c>
      <c r="G20" s="38">
        <v>561785984.16762006</v>
      </c>
      <c r="H20" s="41">
        <v>905577990.23002005</v>
      </c>
    </row>
    <row r="21" spans="1:8">
      <c r="A21" s="32"/>
      <c r="B21" s="33" t="s">
        <v>48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49</v>
      </c>
      <c r="C22" s="37">
        <v>22001144.460000001</v>
      </c>
      <c r="D22" s="37">
        <v>24517886.740800001</v>
      </c>
      <c r="E22" s="38">
        <v>46519031.200800002</v>
      </c>
      <c r="F22" s="39">
        <v>13001144.460000001</v>
      </c>
      <c r="G22" s="40">
        <v>15049856.3364</v>
      </c>
      <c r="H22" s="41">
        <v>28051000.796400003</v>
      </c>
    </row>
    <row r="23" spans="1:8">
      <c r="A23" s="32">
        <v>14</v>
      </c>
      <c r="B23" s="36" t="s">
        <v>50</v>
      </c>
      <c r="C23" s="37">
        <v>68792254</v>
      </c>
      <c r="D23" s="37">
        <v>49294837.261999995</v>
      </c>
      <c r="E23" s="38">
        <v>118087091.26199999</v>
      </c>
      <c r="F23" s="39">
        <v>47341597.240000002</v>
      </c>
      <c r="G23" s="40">
        <v>80423918.438199997</v>
      </c>
      <c r="H23" s="41">
        <v>127765515.67820001</v>
      </c>
    </row>
    <row r="24" spans="1:8">
      <c r="A24" s="32">
        <v>15</v>
      </c>
      <c r="B24" s="36" t="s">
        <v>51</v>
      </c>
      <c r="C24" s="37">
        <v>34336266.600000001</v>
      </c>
      <c r="D24" s="37">
        <v>78557879.189099997</v>
      </c>
      <c r="E24" s="38">
        <v>112894145.78909999</v>
      </c>
      <c r="F24" s="39">
        <v>29535848.969999999</v>
      </c>
      <c r="G24" s="40">
        <v>91398245.971000001</v>
      </c>
      <c r="H24" s="41">
        <v>120934094.941</v>
      </c>
    </row>
    <row r="25" spans="1:8">
      <c r="A25" s="32">
        <v>16</v>
      </c>
      <c r="B25" s="36" t="s">
        <v>52</v>
      </c>
      <c r="C25" s="37">
        <v>65356197.040000007</v>
      </c>
      <c r="D25" s="37">
        <v>288653185.74849999</v>
      </c>
      <c r="E25" s="38">
        <v>354009382.78850001</v>
      </c>
      <c r="F25" s="39">
        <v>22605572.77</v>
      </c>
      <c r="G25" s="40">
        <v>280940477.22870004</v>
      </c>
      <c r="H25" s="41">
        <v>303546049.99870002</v>
      </c>
    </row>
    <row r="26" spans="1:8">
      <c r="A26" s="32">
        <v>17</v>
      </c>
      <c r="B26" s="36" t="s">
        <v>53</v>
      </c>
      <c r="C26" s="45"/>
      <c r="D26" s="45"/>
      <c r="E26" s="38">
        <v>0</v>
      </c>
      <c r="F26" s="46"/>
      <c r="G26" s="47"/>
      <c r="H26" s="41">
        <v>0</v>
      </c>
    </row>
    <row r="27" spans="1:8">
      <c r="A27" s="32">
        <v>18</v>
      </c>
      <c r="B27" s="36" t="s">
        <v>54</v>
      </c>
      <c r="C27" s="37">
        <v>34750000</v>
      </c>
      <c r="D27" s="37">
        <v>247666767.75909999</v>
      </c>
      <c r="E27" s="38">
        <v>282416767.75909996</v>
      </c>
      <c r="F27" s="39">
        <v>30405053.43</v>
      </c>
      <c r="G27" s="40">
        <v>107588799.99959998</v>
      </c>
      <c r="H27" s="41">
        <v>137993853.42959997</v>
      </c>
    </row>
    <row r="28" spans="1:8">
      <c r="A28" s="32">
        <v>19</v>
      </c>
      <c r="B28" s="36" t="s">
        <v>55</v>
      </c>
      <c r="C28" s="37">
        <v>972075.1399999999</v>
      </c>
      <c r="D28" s="37">
        <v>7923955.8410999998</v>
      </c>
      <c r="E28" s="38">
        <v>8896030.9811000004</v>
      </c>
      <c r="F28" s="39">
        <v>520544.52</v>
      </c>
      <c r="G28" s="40">
        <v>6471511.0180000002</v>
      </c>
      <c r="H28" s="41">
        <v>6992055.5380000006</v>
      </c>
    </row>
    <row r="29" spans="1:8">
      <c r="A29" s="32">
        <v>20</v>
      </c>
      <c r="B29" s="36" t="s">
        <v>56</v>
      </c>
      <c r="C29" s="37">
        <v>8862583.3898360897</v>
      </c>
      <c r="D29" s="37">
        <v>4132071.40545499</v>
      </c>
      <c r="E29" s="38">
        <v>12994654.795291079</v>
      </c>
      <c r="F29" s="39">
        <v>6272762.7312000003</v>
      </c>
      <c r="G29" s="40">
        <v>984182.32980200008</v>
      </c>
      <c r="H29" s="41">
        <v>7256945.0610020002</v>
      </c>
    </row>
    <row r="30" spans="1:8">
      <c r="A30" s="32">
        <v>21</v>
      </c>
      <c r="B30" s="36" t="s">
        <v>57</v>
      </c>
      <c r="C30" s="37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</row>
    <row r="31" spans="1:8">
      <c r="A31" s="32">
        <v>22</v>
      </c>
      <c r="B31" s="44" t="s">
        <v>58</v>
      </c>
      <c r="C31" s="38">
        <v>235070520.62983611</v>
      </c>
      <c r="D31" s="38">
        <v>700746583.94605494</v>
      </c>
      <c r="E31" s="38">
        <v>935817104.57589102</v>
      </c>
      <c r="F31" s="38">
        <v>149682524.12120003</v>
      </c>
      <c r="G31" s="38">
        <v>582856991.321702</v>
      </c>
      <c r="H31" s="41">
        <v>732539515.44290209</v>
      </c>
    </row>
    <row r="32" spans="1:8">
      <c r="A32" s="32"/>
      <c r="B32" s="33" t="s">
        <v>59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60</v>
      </c>
      <c r="C33" s="37">
        <v>16096897</v>
      </c>
      <c r="D33" s="45">
        <v>0</v>
      </c>
      <c r="E33" s="38">
        <v>16096897</v>
      </c>
      <c r="F33" s="39">
        <v>16057277</v>
      </c>
      <c r="G33" s="47">
        <v>0</v>
      </c>
      <c r="H33" s="41">
        <v>16057277</v>
      </c>
    </row>
    <row r="34" spans="1:8">
      <c r="A34" s="32">
        <v>24</v>
      </c>
      <c r="B34" s="36" t="s">
        <v>61</v>
      </c>
      <c r="C34" s="37">
        <v>0</v>
      </c>
      <c r="D34" s="45">
        <v>0</v>
      </c>
      <c r="E34" s="38">
        <v>0</v>
      </c>
      <c r="F34" s="39">
        <v>0</v>
      </c>
      <c r="G34" s="47">
        <v>0</v>
      </c>
      <c r="H34" s="41">
        <v>0</v>
      </c>
    </row>
    <row r="35" spans="1:8">
      <c r="A35" s="32">
        <v>25</v>
      </c>
      <c r="B35" s="43" t="s">
        <v>62</v>
      </c>
      <c r="C35" s="37">
        <v>0</v>
      </c>
      <c r="D35" s="45">
        <v>0</v>
      </c>
      <c r="E35" s="38">
        <v>0</v>
      </c>
      <c r="F35" s="39">
        <v>0</v>
      </c>
      <c r="G35" s="47">
        <v>0</v>
      </c>
      <c r="H35" s="41">
        <v>0</v>
      </c>
    </row>
    <row r="36" spans="1:8">
      <c r="A36" s="32">
        <v>26</v>
      </c>
      <c r="B36" s="36" t="s">
        <v>63</v>
      </c>
      <c r="C36" s="37">
        <v>75284047.799999997</v>
      </c>
      <c r="D36" s="45">
        <v>0</v>
      </c>
      <c r="E36" s="38">
        <v>75284047.799999997</v>
      </c>
      <c r="F36" s="39">
        <v>74865296.099999994</v>
      </c>
      <c r="G36" s="47">
        <v>0</v>
      </c>
      <c r="H36" s="41">
        <v>74865296.099999994</v>
      </c>
    </row>
    <row r="37" spans="1:8">
      <c r="A37" s="32">
        <v>27</v>
      </c>
      <c r="B37" s="36" t="s">
        <v>64</v>
      </c>
      <c r="C37" s="37">
        <v>65529804.509999998</v>
      </c>
      <c r="D37" s="45">
        <v>0</v>
      </c>
      <c r="E37" s="38">
        <v>65529804.509999998</v>
      </c>
      <c r="F37" s="39">
        <v>65529804.509999998</v>
      </c>
      <c r="G37" s="47">
        <v>0</v>
      </c>
      <c r="H37" s="41">
        <v>65529804.509999998</v>
      </c>
    </row>
    <row r="38" spans="1:8">
      <c r="A38" s="32">
        <v>28</v>
      </c>
      <c r="B38" s="36" t="s">
        <v>65</v>
      </c>
      <c r="C38" s="37">
        <v>26753058.0229</v>
      </c>
      <c r="D38" s="45">
        <v>0</v>
      </c>
      <c r="E38" s="38">
        <v>26753058.0229</v>
      </c>
      <c r="F38" s="39">
        <v>7984441.9871180765</v>
      </c>
      <c r="G38" s="47">
        <v>0</v>
      </c>
      <c r="H38" s="41">
        <v>7984441.9871180765</v>
      </c>
    </row>
    <row r="39" spans="1:8">
      <c r="A39" s="32">
        <v>29</v>
      </c>
      <c r="B39" s="36" t="s">
        <v>66</v>
      </c>
      <c r="C39" s="37">
        <v>8601655.1899999995</v>
      </c>
      <c r="D39" s="45">
        <v>0</v>
      </c>
      <c r="E39" s="38">
        <v>8601655.1899999995</v>
      </c>
      <c r="F39" s="39">
        <v>8601655.1899999995</v>
      </c>
      <c r="G39" s="47">
        <v>0</v>
      </c>
      <c r="H39" s="41">
        <v>8601655.1899999995</v>
      </c>
    </row>
    <row r="40" spans="1:8">
      <c r="A40" s="32">
        <v>30</v>
      </c>
      <c r="B40" s="310" t="s">
        <v>272</v>
      </c>
      <c r="C40" s="37">
        <v>192265462.52289999</v>
      </c>
      <c r="D40" s="45">
        <v>0</v>
      </c>
      <c r="E40" s="38">
        <v>192265462.52289999</v>
      </c>
      <c r="F40" s="39">
        <v>173038474.78711805</v>
      </c>
      <c r="G40" s="47">
        <v>0</v>
      </c>
      <c r="H40" s="41">
        <v>173038474.78711805</v>
      </c>
    </row>
    <row r="41" spans="1:8" ht="15" thickBot="1">
      <c r="A41" s="49">
        <v>31</v>
      </c>
      <c r="B41" s="50" t="s">
        <v>67</v>
      </c>
      <c r="C41" s="51">
        <v>427335983.15273607</v>
      </c>
      <c r="D41" s="51">
        <v>700746583.94605494</v>
      </c>
      <c r="E41" s="51">
        <v>1128082567.0987911</v>
      </c>
      <c r="F41" s="51">
        <v>322720998.90831804</v>
      </c>
      <c r="G41" s="51">
        <v>582856991.321702</v>
      </c>
      <c r="H41" s="52">
        <v>905577990.23002005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pane xSplit="1" ySplit="6" topLeftCell="B34" activePane="bottomRight" state="frozen"/>
      <selection activeCell="B9" sqref="B9"/>
      <selection pane="topRight" activeCell="B9" sqref="B9"/>
      <selection pane="bottomLeft" activeCell="B9" sqref="B9"/>
      <selection pane="bottomRight" activeCell="B57" sqref="B57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4" t="str">
        <f>'1. key ratios '!B1</f>
        <v>Basisbank</v>
      </c>
      <c r="C1" s="3"/>
    </row>
    <row r="2" spans="1:8">
      <c r="A2" s="2" t="s">
        <v>31</v>
      </c>
      <c r="B2" s="419">
        <f>'1. key ratios '!B2</f>
        <v>43190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199</v>
      </c>
      <c r="B4" s="261" t="s">
        <v>22</v>
      </c>
      <c r="C4" s="25"/>
      <c r="D4" s="27"/>
      <c r="E4" s="27"/>
      <c r="F4" s="28"/>
      <c r="G4" s="28"/>
      <c r="H4" s="56" t="s">
        <v>73</v>
      </c>
    </row>
    <row r="5" spans="1:8">
      <c r="A5" s="57" t="s">
        <v>6</v>
      </c>
      <c r="B5" s="58"/>
      <c r="C5" s="448" t="s">
        <v>68</v>
      </c>
      <c r="D5" s="449"/>
      <c r="E5" s="450"/>
      <c r="F5" s="448" t="s">
        <v>72</v>
      </c>
      <c r="G5" s="449"/>
      <c r="H5" s="451"/>
    </row>
    <row r="6" spans="1:8">
      <c r="A6" s="59" t="s">
        <v>6</v>
      </c>
      <c r="B6" s="60"/>
      <c r="C6" s="61" t="s">
        <v>69</v>
      </c>
      <c r="D6" s="61" t="s">
        <v>70</v>
      </c>
      <c r="E6" s="61" t="s">
        <v>71</v>
      </c>
      <c r="F6" s="61" t="s">
        <v>69</v>
      </c>
      <c r="G6" s="61" t="s">
        <v>70</v>
      </c>
      <c r="H6" s="62" t="s">
        <v>71</v>
      </c>
    </row>
    <row r="7" spans="1:8">
      <c r="A7" s="63"/>
      <c r="B7" s="261" t="s">
        <v>198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197</v>
      </c>
      <c r="C8" s="64">
        <v>168321.6</v>
      </c>
      <c r="D8" s="64">
        <v>303750.7</v>
      </c>
      <c r="E8" s="67">
        <v>472072.30000000005</v>
      </c>
      <c r="F8" s="64">
        <v>136851.56</v>
      </c>
      <c r="G8" s="64">
        <v>63317.39</v>
      </c>
      <c r="H8" s="68">
        <v>200168.95</v>
      </c>
    </row>
    <row r="9" spans="1:8">
      <c r="A9" s="63">
        <v>2</v>
      </c>
      <c r="B9" s="66" t="s">
        <v>196</v>
      </c>
      <c r="C9" s="69">
        <v>6824136.3849000009</v>
      </c>
      <c r="D9" s="69">
        <v>10857673.269700002</v>
      </c>
      <c r="E9" s="67">
        <v>17681809.654600002</v>
      </c>
      <c r="F9" s="69">
        <v>4309007.6774000004</v>
      </c>
      <c r="G9" s="69">
        <v>9296913.7256000005</v>
      </c>
      <c r="H9" s="68">
        <v>13605921.403000001</v>
      </c>
    </row>
    <row r="10" spans="1:8">
      <c r="A10" s="63">
        <v>2.1</v>
      </c>
      <c r="B10" s="70" t="s">
        <v>195</v>
      </c>
      <c r="C10" s="64">
        <v>148419.54999999999</v>
      </c>
      <c r="D10" s="64"/>
      <c r="E10" s="67">
        <v>148419.54999999999</v>
      </c>
      <c r="F10" s="64">
        <v>18410.139899999998</v>
      </c>
      <c r="G10" s="64"/>
      <c r="H10" s="68">
        <v>18410.139899999998</v>
      </c>
    </row>
    <row r="11" spans="1:8">
      <c r="A11" s="63">
        <v>2.2000000000000002</v>
      </c>
      <c r="B11" s="70" t="s">
        <v>194</v>
      </c>
      <c r="C11" s="64">
        <v>1092119.0559</v>
      </c>
      <c r="D11" s="64">
        <v>4907252.4852</v>
      </c>
      <c r="E11" s="67">
        <v>5999371.5411</v>
      </c>
      <c r="F11" s="64">
        <v>949121.89489999996</v>
      </c>
      <c r="G11" s="64">
        <v>3194279.8119999999</v>
      </c>
      <c r="H11" s="68">
        <v>4143401.7068999996</v>
      </c>
    </row>
    <row r="12" spans="1:8">
      <c r="A12" s="63">
        <v>2.2999999999999998</v>
      </c>
      <c r="B12" s="70" t="s">
        <v>193</v>
      </c>
      <c r="C12" s="64">
        <v>222898.47339999999</v>
      </c>
      <c r="D12" s="64">
        <v>211811.93179999999</v>
      </c>
      <c r="E12" s="67">
        <v>434710.40519999998</v>
      </c>
      <c r="F12" s="64">
        <v>53714.4398</v>
      </c>
      <c r="G12" s="64">
        <v>2959.3733000000002</v>
      </c>
      <c r="H12" s="68">
        <v>56673.813099999999</v>
      </c>
    </row>
    <row r="13" spans="1:8">
      <c r="A13" s="63">
        <v>2.4</v>
      </c>
      <c r="B13" s="70" t="s">
        <v>192</v>
      </c>
      <c r="C13" s="64">
        <v>209354.53229999999</v>
      </c>
      <c r="D13" s="64">
        <v>181610.92430000001</v>
      </c>
      <c r="E13" s="67">
        <v>390965.45660000003</v>
      </c>
      <c r="F13" s="64">
        <v>123023.7261</v>
      </c>
      <c r="G13" s="64">
        <v>161273.30249999999</v>
      </c>
      <c r="H13" s="68">
        <v>284297.02859999996</v>
      </c>
    </row>
    <row r="14" spans="1:8">
      <c r="A14" s="63">
        <v>2.5</v>
      </c>
      <c r="B14" s="70" t="s">
        <v>191</v>
      </c>
      <c r="C14" s="64">
        <v>216443.5625</v>
      </c>
      <c r="D14" s="64">
        <v>1034429.9454</v>
      </c>
      <c r="E14" s="67">
        <v>1250873.5079000001</v>
      </c>
      <c r="F14" s="64">
        <v>193509.7683</v>
      </c>
      <c r="G14" s="64">
        <v>997312.96770000004</v>
      </c>
      <c r="H14" s="68">
        <v>1190822.736</v>
      </c>
    </row>
    <row r="15" spans="1:8">
      <c r="A15" s="63">
        <v>2.6</v>
      </c>
      <c r="B15" s="70" t="s">
        <v>190</v>
      </c>
      <c r="C15" s="64">
        <v>343166.13650000002</v>
      </c>
      <c r="D15" s="64">
        <v>199702.50930000001</v>
      </c>
      <c r="E15" s="67">
        <v>542868.64580000006</v>
      </c>
      <c r="F15" s="64">
        <v>195911.46</v>
      </c>
      <c r="G15" s="64">
        <v>231890.3414</v>
      </c>
      <c r="H15" s="68">
        <v>427801.8014</v>
      </c>
    </row>
    <row r="16" spans="1:8">
      <c r="A16" s="63">
        <v>2.7</v>
      </c>
      <c r="B16" s="70" t="s">
        <v>189</v>
      </c>
      <c r="C16" s="64">
        <v>4077.2458000000001</v>
      </c>
      <c r="D16" s="64">
        <v>58601.203699999998</v>
      </c>
      <c r="E16" s="67">
        <v>62678.449499999995</v>
      </c>
      <c r="F16" s="64">
        <v>5.7690999999999999</v>
      </c>
      <c r="G16" s="64">
        <v>11672.3087</v>
      </c>
      <c r="H16" s="68">
        <v>11678.077799999999</v>
      </c>
    </row>
    <row r="17" spans="1:8">
      <c r="A17" s="63">
        <v>2.8</v>
      </c>
      <c r="B17" s="70" t="s">
        <v>188</v>
      </c>
      <c r="C17" s="64">
        <v>3515288.4465000001</v>
      </c>
      <c r="D17" s="64">
        <v>3148538.2593999999</v>
      </c>
      <c r="E17" s="67">
        <v>6663826.7059000004</v>
      </c>
      <c r="F17" s="64">
        <v>1867414.78</v>
      </c>
      <c r="G17" s="64">
        <v>3693106.3139</v>
      </c>
      <c r="H17" s="68">
        <v>5560521.0938999997</v>
      </c>
    </row>
    <row r="18" spans="1:8">
      <c r="A18" s="63">
        <v>2.9</v>
      </c>
      <c r="B18" s="70" t="s">
        <v>187</v>
      </c>
      <c r="C18" s="64">
        <v>1072369.382</v>
      </c>
      <c r="D18" s="64">
        <v>1115726.0105999999</v>
      </c>
      <c r="E18" s="67">
        <v>2188095.3925999999</v>
      </c>
      <c r="F18" s="64">
        <v>907895.69929999998</v>
      </c>
      <c r="G18" s="64">
        <v>1004419.3061</v>
      </c>
      <c r="H18" s="68">
        <v>1912315.0054000001</v>
      </c>
    </row>
    <row r="19" spans="1:8">
      <c r="A19" s="63">
        <v>3</v>
      </c>
      <c r="B19" s="66" t="s">
        <v>186</v>
      </c>
      <c r="C19" s="64">
        <v>153060.42000000001</v>
      </c>
      <c r="D19" s="64">
        <v>346114.96</v>
      </c>
      <c r="E19" s="67">
        <v>499175.38</v>
      </c>
      <c r="F19" s="64">
        <v>47514.94</v>
      </c>
      <c r="G19" s="64">
        <v>191268.71</v>
      </c>
      <c r="H19" s="68">
        <v>238783.65</v>
      </c>
    </row>
    <row r="20" spans="1:8">
      <c r="A20" s="63">
        <v>4</v>
      </c>
      <c r="B20" s="66" t="s">
        <v>185</v>
      </c>
      <c r="C20" s="64">
        <v>2748570.29</v>
      </c>
      <c r="D20" s="64"/>
      <c r="E20" s="67">
        <v>2748570.29</v>
      </c>
      <c r="F20" s="64">
        <v>2481834.27</v>
      </c>
      <c r="G20" s="64"/>
      <c r="H20" s="68">
        <v>2481834.27</v>
      </c>
    </row>
    <row r="21" spans="1:8">
      <c r="A21" s="63">
        <v>5</v>
      </c>
      <c r="B21" s="66" t="s">
        <v>184</v>
      </c>
      <c r="C21" s="64">
        <v>317037.59000000003</v>
      </c>
      <c r="D21" s="64">
        <v>49163.79</v>
      </c>
      <c r="E21" s="67">
        <v>366201.38</v>
      </c>
      <c r="F21" s="64">
        <v>174671.27</v>
      </c>
      <c r="G21" s="64">
        <v>1080911.1599999999</v>
      </c>
      <c r="H21" s="68">
        <v>1255582.43</v>
      </c>
    </row>
    <row r="22" spans="1:8">
      <c r="A22" s="63">
        <v>6</v>
      </c>
      <c r="B22" s="71" t="s">
        <v>183</v>
      </c>
      <c r="C22" s="69">
        <v>10211126.2849</v>
      </c>
      <c r="D22" s="69">
        <v>11556702.719700001</v>
      </c>
      <c r="E22" s="67">
        <v>21767829.004600003</v>
      </c>
      <c r="F22" s="69">
        <v>7149879.7173999995</v>
      </c>
      <c r="G22" s="69">
        <v>10632410.985600002</v>
      </c>
      <c r="H22" s="68">
        <v>17782290.703000002</v>
      </c>
    </row>
    <row r="23" spans="1:8">
      <c r="A23" s="63"/>
      <c r="B23" s="261" t="s">
        <v>182</v>
      </c>
      <c r="C23" s="72"/>
      <c r="D23" s="72"/>
      <c r="E23" s="73"/>
      <c r="F23" s="72"/>
      <c r="G23" s="72"/>
      <c r="H23" s="74"/>
    </row>
    <row r="24" spans="1:8">
      <c r="A24" s="63">
        <v>7</v>
      </c>
      <c r="B24" s="66" t="s">
        <v>181</v>
      </c>
      <c r="C24" s="64">
        <v>1361496.9845</v>
      </c>
      <c r="D24" s="64">
        <v>468717.4914</v>
      </c>
      <c r="E24" s="67">
        <v>1830214.4759</v>
      </c>
      <c r="F24" s="64">
        <v>892333.95600000001</v>
      </c>
      <c r="G24" s="64">
        <v>537216.98089999997</v>
      </c>
      <c r="H24" s="68">
        <v>1429550.9369000001</v>
      </c>
    </row>
    <row r="25" spans="1:8">
      <c r="A25" s="63">
        <v>8</v>
      </c>
      <c r="B25" s="66" t="s">
        <v>180</v>
      </c>
      <c r="C25" s="64">
        <v>1116086.5625</v>
      </c>
      <c r="D25" s="64">
        <v>2239945.9533000002</v>
      </c>
      <c r="E25" s="67">
        <v>3356032.5158000002</v>
      </c>
      <c r="F25" s="64">
        <v>504714.17330000002</v>
      </c>
      <c r="G25" s="64">
        <v>2478590.6808000002</v>
      </c>
      <c r="H25" s="68">
        <v>2983304.8541000001</v>
      </c>
    </row>
    <row r="26" spans="1:8">
      <c r="A26" s="63">
        <v>9</v>
      </c>
      <c r="B26" s="66" t="s">
        <v>179</v>
      </c>
      <c r="C26" s="64">
        <v>313667.62</v>
      </c>
      <c r="D26" s="64">
        <v>938.94</v>
      </c>
      <c r="E26" s="67">
        <v>314606.56</v>
      </c>
      <c r="F26" s="64">
        <v>67215.03</v>
      </c>
      <c r="G26" s="64">
        <v>117643.63</v>
      </c>
      <c r="H26" s="68">
        <v>184858.66</v>
      </c>
    </row>
    <row r="27" spans="1:8">
      <c r="A27" s="63">
        <v>10</v>
      </c>
      <c r="B27" s="66" t="s">
        <v>178</v>
      </c>
      <c r="C27" s="64">
        <v>35601.660000000003</v>
      </c>
      <c r="D27" s="64"/>
      <c r="E27" s="67">
        <v>35601.660000000003</v>
      </c>
      <c r="F27" s="64">
        <v>40611.910000000003</v>
      </c>
      <c r="G27" s="64"/>
      <c r="H27" s="68">
        <v>40611.910000000003</v>
      </c>
    </row>
    <row r="28" spans="1:8">
      <c r="A28" s="63">
        <v>11</v>
      </c>
      <c r="B28" s="66" t="s">
        <v>177</v>
      </c>
      <c r="C28" s="64">
        <v>610171.02</v>
      </c>
      <c r="D28" s="64">
        <v>3082420.9</v>
      </c>
      <c r="E28" s="67">
        <v>3692591.92</v>
      </c>
      <c r="F28" s="64">
        <v>588910.47</v>
      </c>
      <c r="G28" s="64">
        <v>1751719.9</v>
      </c>
      <c r="H28" s="68">
        <v>2340630.37</v>
      </c>
    </row>
    <row r="29" spans="1:8">
      <c r="A29" s="63">
        <v>12</v>
      </c>
      <c r="B29" s="66" t="s">
        <v>176</v>
      </c>
      <c r="C29" s="64"/>
      <c r="D29" s="64"/>
      <c r="E29" s="67">
        <v>0</v>
      </c>
      <c r="F29" s="64"/>
      <c r="G29" s="64"/>
      <c r="H29" s="68">
        <v>0</v>
      </c>
    </row>
    <row r="30" spans="1:8">
      <c r="A30" s="63">
        <v>13</v>
      </c>
      <c r="B30" s="75" t="s">
        <v>175</v>
      </c>
      <c r="C30" s="69">
        <v>3437023.8470000005</v>
      </c>
      <c r="D30" s="69">
        <v>5792023.2847000007</v>
      </c>
      <c r="E30" s="67">
        <v>9229047.1317000017</v>
      </c>
      <c r="F30" s="69">
        <v>2093785.5393000001</v>
      </c>
      <c r="G30" s="69">
        <v>4885171.1917000003</v>
      </c>
      <c r="H30" s="68">
        <v>6978956.7310000006</v>
      </c>
    </row>
    <row r="31" spans="1:8">
      <c r="A31" s="63">
        <v>14</v>
      </c>
      <c r="B31" s="75" t="s">
        <v>174</v>
      </c>
      <c r="C31" s="69">
        <v>6774102.4378999993</v>
      </c>
      <c r="D31" s="69">
        <v>5764679.4350000005</v>
      </c>
      <c r="E31" s="67">
        <v>12538781.8729</v>
      </c>
      <c r="F31" s="69">
        <v>5056094.1780999992</v>
      </c>
      <c r="G31" s="69">
        <v>5747239.7939000018</v>
      </c>
      <c r="H31" s="68">
        <v>10803333.972000001</v>
      </c>
    </row>
    <row r="32" spans="1:8">
      <c r="A32" s="63"/>
      <c r="B32" s="76"/>
      <c r="C32" s="76"/>
      <c r="D32" s="77"/>
      <c r="E32" s="73"/>
      <c r="F32" s="77"/>
      <c r="G32" s="77"/>
      <c r="H32" s="74"/>
    </row>
    <row r="33" spans="1:8">
      <c r="A33" s="63"/>
      <c r="B33" s="76" t="s">
        <v>173</v>
      </c>
      <c r="C33" s="72"/>
      <c r="D33" s="72"/>
      <c r="E33" s="73"/>
      <c r="F33" s="72"/>
      <c r="G33" s="72"/>
      <c r="H33" s="74"/>
    </row>
    <row r="34" spans="1:8">
      <c r="A34" s="63">
        <v>15</v>
      </c>
      <c r="B34" s="78" t="s">
        <v>172</v>
      </c>
      <c r="C34" s="79">
        <v>682342.29</v>
      </c>
      <c r="D34" s="79">
        <v>239437.16999999998</v>
      </c>
      <c r="E34" s="67">
        <v>921779.46</v>
      </c>
      <c r="F34" s="79">
        <v>396743.31999999995</v>
      </c>
      <c r="G34" s="79">
        <v>209990.45999999996</v>
      </c>
      <c r="H34" s="67">
        <v>606733.77999999991</v>
      </c>
    </row>
    <row r="35" spans="1:8">
      <c r="A35" s="63">
        <v>15.1</v>
      </c>
      <c r="B35" s="70" t="s">
        <v>171</v>
      </c>
      <c r="C35" s="64">
        <v>1045134.28</v>
      </c>
      <c r="D35" s="64">
        <v>728098.5</v>
      </c>
      <c r="E35" s="67">
        <v>1773232.78</v>
      </c>
      <c r="F35" s="64">
        <v>725960.21</v>
      </c>
      <c r="G35" s="64">
        <v>625969.22</v>
      </c>
      <c r="H35" s="67">
        <v>1351929.43</v>
      </c>
    </row>
    <row r="36" spans="1:8">
      <c r="A36" s="63">
        <v>15.2</v>
      </c>
      <c r="B36" s="70" t="s">
        <v>170</v>
      </c>
      <c r="C36" s="64">
        <v>362791.99</v>
      </c>
      <c r="D36" s="64">
        <v>488661.33</v>
      </c>
      <c r="E36" s="67">
        <v>851453.32000000007</v>
      </c>
      <c r="F36" s="64">
        <v>329216.89</v>
      </c>
      <c r="G36" s="64">
        <v>415978.76</v>
      </c>
      <c r="H36" s="67">
        <v>745195.65</v>
      </c>
    </row>
    <row r="37" spans="1:8">
      <c r="A37" s="63">
        <v>16</v>
      </c>
      <c r="B37" s="66" t="s">
        <v>169</v>
      </c>
      <c r="C37" s="64"/>
      <c r="D37" s="64"/>
      <c r="E37" s="67">
        <v>0</v>
      </c>
      <c r="F37" s="64"/>
      <c r="G37" s="64"/>
      <c r="H37" s="67">
        <v>0</v>
      </c>
    </row>
    <row r="38" spans="1:8">
      <c r="A38" s="63">
        <v>17</v>
      </c>
      <c r="B38" s="66" t="s">
        <v>168</v>
      </c>
      <c r="C38" s="64"/>
      <c r="D38" s="64"/>
      <c r="E38" s="67">
        <v>0</v>
      </c>
      <c r="F38" s="64"/>
      <c r="G38" s="64"/>
      <c r="H38" s="67">
        <v>0</v>
      </c>
    </row>
    <row r="39" spans="1:8">
      <c r="A39" s="63">
        <v>18</v>
      </c>
      <c r="B39" s="66" t="s">
        <v>167</v>
      </c>
      <c r="C39" s="64"/>
      <c r="D39" s="64"/>
      <c r="E39" s="67">
        <v>0</v>
      </c>
      <c r="F39" s="64"/>
      <c r="G39" s="64"/>
      <c r="H39" s="67">
        <v>0</v>
      </c>
    </row>
    <row r="40" spans="1:8">
      <c r="A40" s="63">
        <v>19</v>
      </c>
      <c r="B40" s="66" t="s">
        <v>166</v>
      </c>
      <c r="C40" s="64">
        <v>818774.06</v>
      </c>
      <c r="D40" s="64"/>
      <c r="E40" s="67">
        <v>818774.06</v>
      </c>
      <c r="F40" s="64">
        <v>1008537.47</v>
      </c>
      <c r="G40" s="64"/>
      <c r="H40" s="67">
        <v>1008537.47</v>
      </c>
    </row>
    <row r="41" spans="1:8">
      <c r="A41" s="63">
        <v>20</v>
      </c>
      <c r="B41" s="66" t="s">
        <v>165</v>
      </c>
      <c r="C41" s="64">
        <v>-106860.84</v>
      </c>
      <c r="D41" s="64"/>
      <c r="E41" s="67">
        <v>-106860.84</v>
      </c>
      <c r="F41" s="64">
        <v>-140526.45000000001</v>
      </c>
      <c r="G41" s="64"/>
      <c r="H41" s="67">
        <v>-140526.45000000001</v>
      </c>
    </row>
    <row r="42" spans="1:8">
      <c r="A42" s="63">
        <v>21</v>
      </c>
      <c r="B42" s="66" t="s">
        <v>164</v>
      </c>
      <c r="C42" s="64">
        <v>71412.600000000006</v>
      </c>
      <c r="D42" s="64"/>
      <c r="E42" s="67">
        <v>71412.600000000006</v>
      </c>
      <c r="F42" s="64">
        <v>60844.3</v>
      </c>
      <c r="G42" s="64"/>
      <c r="H42" s="67">
        <v>60844.3</v>
      </c>
    </row>
    <row r="43" spans="1:8">
      <c r="A43" s="63">
        <v>22</v>
      </c>
      <c r="B43" s="66" t="s">
        <v>163</v>
      </c>
      <c r="C43" s="64">
        <v>38451.81</v>
      </c>
      <c r="D43" s="64">
        <v>1373.9</v>
      </c>
      <c r="E43" s="67">
        <v>39825.71</v>
      </c>
      <c r="F43" s="64">
        <v>38433.589999999997</v>
      </c>
      <c r="G43" s="64"/>
      <c r="H43" s="67">
        <v>38433.589999999997</v>
      </c>
    </row>
    <row r="44" spans="1:8">
      <c r="A44" s="63">
        <v>23</v>
      </c>
      <c r="B44" s="66" t="s">
        <v>162</v>
      </c>
      <c r="C44" s="64">
        <v>95538.58</v>
      </c>
      <c r="D44" s="64">
        <v>209856.41</v>
      </c>
      <c r="E44" s="67">
        <v>305394.99</v>
      </c>
      <c r="F44" s="64">
        <v>101297.51</v>
      </c>
      <c r="G44" s="64">
        <v>276364.38</v>
      </c>
      <c r="H44" s="67">
        <v>377661.89</v>
      </c>
    </row>
    <row r="45" spans="1:8">
      <c r="A45" s="63">
        <v>24</v>
      </c>
      <c r="B45" s="75" t="s">
        <v>279</v>
      </c>
      <c r="C45" s="69">
        <v>1599658.5000000002</v>
      </c>
      <c r="D45" s="69">
        <v>450667.48</v>
      </c>
      <c r="E45" s="67">
        <v>2050325.9800000002</v>
      </c>
      <c r="F45" s="69">
        <v>1465329.7400000002</v>
      </c>
      <c r="G45" s="69">
        <v>486354.83999999997</v>
      </c>
      <c r="H45" s="67">
        <v>1951684.58</v>
      </c>
    </row>
    <row r="46" spans="1:8">
      <c r="A46" s="63"/>
      <c r="B46" s="261" t="s">
        <v>161</v>
      </c>
      <c r="C46" s="72"/>
      <c r="D46" s="72"/>
      <c r="E46" s="73"/>
      <c r="F46" s="72"/>
      <c r="G46" s="72"/>
      <c r="H46" s="74"/>
    </row>
    <row r="47" spans="1:8">
      <c r="A47" s="63">
        <v>25</v>
      </c>
      <c r="B47" s="66" t="s">
        <v>160</v>
      </c>
      <c r="C47" s="64">
        <v>281949.44</v>
      </c>
      <c r="D47" s="64">
        <v>5491.22</v>
      </c>
      <c r="E47" s="67">
        <v>287440.65999999997</v>
      </c>
      <c r="F47" s="64">
        <v>236020.23</v>
      </c>
      <c r="G47" s="64">
        <v>7808.5</v>
      </c>
      <c r="H47" s="68">
        <v>243828.73</v>
      </c>
    </row>
    <row r="48" spans="1:8">
      <c r="A48" s="63">
        <v>26</v>
      </c>
      <c r="B48" s="66" t="s">
        <v>159</v>
      </c>
      <c r="C48" s="64">
        <v>439857.31</v>
      </c>
      <c r="D48" s="64"/>
      <c r="E48" s="67">
        <v>439857.31</v>
      </c>
      <c r="F48" s="64">
        <v>337289.63</v>
      </c>
      <c r="G48" s="64">
        <v>1711.24</v>
      </c>
      <c r="H48" s="68">
        <v>339000.87</v>
      </c>
    </row>
    <row r="49" spans="1:8">
      <c r="A49" s="63">
        <v>27</v>
      </c>
      <c r="B49" s="66" t="s">
        <v>158</v>
      </c>
      <c r="C49" s="64">
        <v>3236332.04</v>
      </c>
      <c r="D49" s="64"/>
      <c r="E49" s="67">
        <v>3236332.04</v>
      </c>
      <c r="F49" s="64">
        <v>2488772.2200000002</v>
      </c>
      <c r="G49" s="64"/>
      <c r="H49" s="68">
        <v>2488772.2200000002</v>
      </c>
    </row>
    <row r="50" spans="1:8">
      <c r="A50" s="63">
        <v>28</v>
      </c>
      <c r="B50" s="66" t="s">
        <v>157</v>
      </c>
      <c r="C50" s="64">
        <v>23701.26</v>
      </c>
      <c r="D50" s="64"/>
      <c r="E50" s="67">
        <v>23701.26</v>
      </c>
      <c r="F50" s="64">
        <v>12243.36</v>
      </c>
      <c r="G50" s="64"/>
      <c r="H50" s="68">
        <v>12243.36</v>
      </c>
    </row>
    <row r="51" spans="1:8">
      <c r="A51" s="63">
        <v>29</v>
      </c>
      <c r="B51" s="66" t="s">
        <v>156</v>
      </c>
      <c r="C51" s="64">
        <v>399220.21</v>
      </c>
      <c r="D51" s="64"/>
      <c r="E51" s="67">
        <v>399220.21</v>
      </c>
      <c r="F51" s="64">
        <v>312802.87</v>
      </c>
      <c r="G51" s="64"/>
      <c r="H51" s="68">
        <v>312802.87</v>
      </c>
    </row>
    <row r="52" spans="1:8">
      <c r="A52" s="63">
        <v>30</v>
      </c>
      <c r="B52" s="66" t="s">
        <v>155</v>
      </c>
      <c r="C52" s="64">
        <v>619614.48</v>
      </c>
      <c r="D52" s="64">
        <v>4398.63</v>
      </c>
      <c r="E52" s="67">
        <v>624013.11</v>
      </c>
      <c r="F52" s="64">
        <v>560302.08488192561</v>
      </c>
      <c r="G52" s="64"/>
      <c r="H52" s="68">
        <v>560302.08488192561</v>
      </c>
    </row>
    <row r="53" spans="1:8">
      <c r="A53" s="63">
        <v>31</v>
      </c>
      <c r="B53" s="75" t="s">
        <v>280</v>
      </c>
      <c r="C53" s="69">
        <v>5000674.74</v>
      </c>
      <c r="D53" s="69">
        <v>9889.85</v>
      </c>
      <c r="E53" s="67">
        <v>5010564.59</v>
      </c>
      <c r="F53" s="69">
        <v>3947430.3948819255</v>
      </c>
      <c r="G53" s="69">
        <v>9519.74</v>
      </c>
      <c r="H53" s="67">
        <v>3956950.1348819258</v>
      </c>
    </row>
    <row r="54" spans="1:8">
      <c r="A54" s="63">
        <v>32</v>
      </c>
      <c r="B54" s="75" t="s">
        <v>281</v>
      </c>
      <c r="C54" s="69">
        <v>-3401016.24</v>
      </c>
      <c r="D54" s="69">
        <v>440777.63</v>
      </c>
      <c r="E54" s="67">
        <v>-2960238.6100000003</v>
      </c>
      <c r="F54" s="69">
        <v>-2482100.6548819253</v>
      </c>
      <c r="G54" s="69">
        <v>476835.1</v>
      </c>
      <c r="H54" s="67">
        <v>-2005265.5548819252</v>
      </c>
    </row>
    <row r="55" spans="1:8">
      <c r="A55" s="63"/>
      <c r="B55" s="76"/>
      <c r="C55" s="77"/>
      <c r="D55" s="77"/>
      <c r="E55" s="73"/>
      <c r="F55" s="77"/>
      <c r="G55" s="77"/>
      <c r="H55" s="74"/>
    </row>
    <row r="56" spans="1:8">
      <c r="A56" s="63">
        <v>33</v>
      </c>
      <c r="B56" s="75" t="s">
        <v>154</v>
      </c>
      <c r="C56" s="69">
        <v>3373086.1978999991</v>
      </c>
      <c r="D56" s="69">
        <v>6205457.0650000004</v>
      </c>
      <c r="E56" s="67">
        <v>9578543.2628999986</v>
      </c>
      <c r="F56" s="69">
        <v>2573993.5232180739</v>
      </c>
      <c r="G56" s="69">
        <v>6224074.8939000014</v>
      </c>
      <c r="H56" s="68">
        <v>8798068.4171180762</v>
      </c>
    </row>
    <row r="57" spans="1:8">
      <c r="A57" s="63"/>
      <c r="B57" s="76"/>
      <c r="C57" s="77"/>
      <c r="D57" s="77"/>
      <c r="E57" s="73"/>
      <c r="F57" s="77"/>
      <c r="G57" s="77"/>
      <c r="H57" s="74"/>
    </row>
    <row r="58" spans="1:8">
      <c r="A58" s="63">
        <v>34</v>
      </c>
      <c r="B58" s="66" t="s">
        <v>153</v>
      </c>
      <c r="C58" s="64">
        <v>784383.57</v>
      </c>
      <c r="D58" s="64"/>
      <c r="E58" s="67">
        <v>784383.57</v>
      </c>
      <c r="F58" s="64">
        <v>15601.59</v>
      </c>
      <c r="G58" s="64"/>
      <c r="H58" s="68">
        <v>15601.59</v>
      </c>
    </row>
    <row r="59" spans="1:8" s="262" customFormat="1">
      <c r="A59" s="63">
        <v>35</v>
      </c>
      <c r="B59" s="66" t="s">
        <v>152</v>
      </c>
      <c r="C59" s="64"/>
      <c r="D59" s="64"/>
      <c r="E59" s="67">
        <v>0</v>
      </c>
      <c r="F59" s="64"/>
      <c r="G59" s="64"/>
      <c r="H59" s="68">
        <v>0</v>
      </c>
    </row>
    <row r="60" spans="1:8">
      <c r="A60" s="63">
        <v>36</v>
      </c>
      <c r="B60" s="66" t="s">
        <v>151</v>
      </c>
      <c r="C60" s="64">
        <v>391211.69</v>
      </c>
      <c r="D60" s="64"/>
      <c r="E60" s="67">
        <v>391211.69</v>
      </c>
      <c r="F60" s="64">
        <v>-572.16</v>
      </c>
      <c r="G60" s="64"/>
      <c r="H60" s="68">
        <v>-572.16</v>
      </c>
    </row>
    <row r="61" spans="1:8">
      <c r="A61" s="63">
        <v>37</v>
      </c>
      <c r="B61" s="75" t="s">
        <v>150</v>
      </c>
      <c r="C61" s="69">
        <v>1175595.26</v>
      </c>
      <c r="D61" s="69">
        <v>0</v>
      </c>
      <c r="E61" s="67">
        <v>1175595.26</v>
      </c>
      <c r="F61" s="69">
        <v>15029.43</v>
      </c>
      <c r="G61" s="69">
        <v>0</v>
      </c>
      <c r="H61" s="68">
        <v>15029.43</v>
      </c>
    </row>
    <row r="62" spans="1:8">
      <c r="A62" s="63"/>
      <c r="B62" s="80"/>
      <c r="C62" s="72"/>
      <c r="D62" s="72"/>
      <c r="E62" s="73"/>
      <c r="F62" s="72"/>
      <c r="G62" s="72"/>
      <c r="H62" s="74"/>
    </row>
    <row r="63" spans="1:8">
      <c r="A63" s="63">
        <v>38</v>
      </c>
      <c r="B63" s="81" t="s">
        <v>149</v>
      </c>
      <c r="C63" s="69">
        <v>2197490.9378999993</v>
      </c>
      <c r="D63" s="69">
        <v>6205457.0650000004</v>
      </c>
      <c r="E63" s="67">
        <v>8402948.0029000007</v>
      </c>
      <c r="F63" s="69">
        <v>2558964.0932180737</v>
      </c>
      <c r="G63" s="69">
        <v>6224074.8939000014</v>
      </c>
      <c r="H63" s="68">
        <v>8783038.9871180747</v>
      </c>
    </row>
    <row r="64" spans="1:8">
      <c r="A64" s="59">
        <v>39</v>
      </c>
      <c r="B64" s="66" t="s">
        <v>148</v>
      </c>
      <c r="C64" s="82">
        <v>1237156</v>
      </c>
      <c r="D64" s="82"/>
      <c r="E64" s="67">
        <v>1237156</v>
      </c>
      <c r="F64" s="82">
        <v>798597</v>
      </c>
      <c r="G64" s="82"/>
      <c r="H64" s="68">
        <v>798597</v>
      </c>
    </row>
    <row r="65" spans="1:8">
      <c r="A65" s="63">
        <v>40</v>
      </c>
      <c r="B65" s="75" t="s">
        <v>147</v>
      </c>
      <c r="C65" s="69">
        <v>960334.93789999932</v>
      </c>
      <c r="D65" s="69">
        <v>6205457.0650000004</v>
      </c>
      <c r="E65" s="67">
        <v>7165792.0028999997</v>
      </c>
      <c r="F65" s="69">
        <v>1760367.0932180737</v>
      </c>
      <c r="G65" s="69">
        <v>6224074.8939000014</v>
      </c>
      <c r="H65" s="68">
        <v>7984441.9871180747</v>
      </c>
    </row>
    <row r="66" spans="1:8">
      <c r="A66" s="59">
        <v>41</v>
      </c>
      <c r="B66" s="66" t="s">
        <v>146</v>
      </c>
      <c r="C66" s="82">
        <v>-545</v>
      </c>
      <c r="D66" s="82"/>
      <c r="E66" s="67">
        <v>-545</v>
      </c>
      <c r="F66" s="82"/>
      <c r="G66" s="82"/>
      <c r="H66" s="68">
        <v>0</v>
      </c>
    </row>
    <row r="67" spans="1:8" ht="13.5" thickBot="1">
      <c r="A67" s="83">
        <v>42</v>
      </c>
      <c r="B67" s="84" t="s">
        <v>145</v>
      </c>
      <c r="C67" s="85">
        <v>959789.93789999932</v>
      </c>
      <c r="D67" s="85">
        <v>6205457.0650000004</v>
      </c>
      <c r="E67" s="86">
        <v>7165247.0028999997</v>
      </c>
      <c r="F67" s="85">
        <v>1760367.0932180737</v>
      </c>
      <c r="G67" s="85">
        <v>6224074.8939000014</v>
      </c>
      <c r="H67" s="87">
        <v>7984441.9871180747</v>
      </c>
    </row>
  </sheetData>
  <mergeCells count="2">
    <mergeCell ref="C5:E5"/>
    <mergeCell ref="F5:H5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13" zoomScaleNormal="100" workbookViewId="0">
      <selection activeCell="D26" sqref="D26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5" width="13.42578125" style="5" bestFit="1" customWidth="1"/>
    <col min="6" max="6" width="11.7109375" style="5" bestFit="1" customWidth="1"/>
    <col min="7" max="8" width="13.42578125" style="5" bestFit="1" customWidth="1"/>
    <col min="9" max="16384" width="9.140625" style="5"/>
  </cols>
  <sheetData>
    <row r="1" spans="1:8">
      <c r="A1" s="2" t="s">
        <v>30</v>
      </c>
      <c r="B1" s="4" t="str">
        <f>'1. key ratios '!B1</f>
        <v>Basisbank</v>
      </c>
    </row>
    <row r="2" spans="1:8">
      <c r="A2" s="2" t="s">
        <v>31</v>
      </c>
      <c r="B2" s="419">
        <f>'1. key ratios '!B2</f>
        <v>43190</v>
      </c>
    </row>
    <row r="3" spans="1:8">
      <c r="A3" s="4"/>
    </row>
    <row r="4" spans="1:8" ht="15" thickBot="1">
      <c r="A4" s="4" t="s">
        <v>74</v>
      </c>
      <c r="B4" s="4"/>
      <c r="C4" s="238"/>
      <c r="D4" s="238"/>
      <c r="E4" s="238"/>
      <c r="F4" s="239"/>
      <c r="G4" s="239"/>
      <c r="H4" s="240" t="s">
        <v>73</v>
      </c>
    </row>
    <row r="5" spans="1:8">
      <c r="A5" s="452" t="s">
        <v>6</v>
      </c>
      <c r="B5" s="454" t="s">
        <v>346</v>
      </c>
      <c r="C5" s="448" t="s">
        <v>68</v>
      </c>
      <c r="D5" s="449"/>
      <c r="E5" s="450"/>
      <c r="F5" s="448" t="s">
        <v>72</v>
      </c>
      <c r="G5" s="449"/>
      <c r="H5" s="451"/>
    </row>
    <row r="6" spans="1:8">
      <c r="A6" s="453"/>
      <c r="B6" s="455"/>
      <c r="C6" s="34" t="s">
        <v>293</v>
      </c>
      <c r="D6" s="34" t="s">
        <v>122</v>
      </c>
      <c r="E6" s="34" t="s">
        <v>109</v>
      </c>
      <c r="F6" s="34" t="s">
        <v>293</v>
      </c>
      <c r="G6" s="34" t="s">
        <v>122</v>
      </c>
      <c r="H6" s="35" t="s">
        <v>109</v>
      </c>
    </row>
    <row r="7" spans="1:8" s="18" customFormat="1">
      <c r="A7" s="241">
        <v>1</v>
      </c>
      <c r="B7" s="242" t="s">
        <v>380</v>
      </c>
      <c r="C7" s="40">
        <v>54410365.149999999</v>
      </c>
      <c r="D7" s="40">
        <v>39812197.948400006</v>
      </c>
      <c r="E7" s="243">
        <v>94222563.098399997</v>
      </c>
      <c r="F7" s="40">
        <v>36513491.799999997</v>
      </c>
      <c r="G7" s="40">
        <v>26672298.449600004</v>
      </c>
      <c r="H7" s="41">
        <v>63185790.249600001</v>
      </c>
    </row>
    <row r="8" spans="1:8" s="18" customFormat="1">
      <c r="A8" s="241">
        <v>1.1000000000000001</v>
      </c>
      <c r="B8" s="297" t="s">
        <v>311</v>
      </c>
      <c r="C8" s="40">
        <v>35439058.140000001</v>
      </c>
      <c r="D8" s="40">
        <v>13384886.8147</v>
      </c>
      <c r="E8" s="243">
        <v>48823944.954700001</v>
      </c>
      <c r="F8" s="40">
        <v>15996970.76</v>
      </c>
      <c r="G8" s="40">
        <v>4368794.7450999999</v>
      </c>
      <c r="H8" s="41">
        <v>20365765.505100001</v>
      </c>
    </row>
    <row r="9" spans="1:8" s="18" customFormat="1">
      <c r="A9" s="241">
        <v>1.2</v>
      </c>
      <c r="B9" s="297" t="s">
        <v>312</v>
      </c>
      <c r="C9" s="40"/>
      <c r="D9" s="40"/>
      <c r="E9" s="243">
        <v>0</v>
      </c>
      <c r="F9" s="40"/>
      <c r="G9" s="40"/>
      <c r="H9" s="41">
        <v>0</v>
      </c>
    </row>
    <row r="10" spans="1:8" s="18" customFormat="1">
      <c r="A10" s="241">
        <v>1.3</v>
      </c>
      <c r="B10" s="297" t="s">
        <v>313</v>
      </c>
      <c r="C10" s="40">
        <v>18948611.859999999</v>
      </c>
      <c r="D10" s="40">
        <v>26379354.433699999</v>
      </c>
      <c r="E10" s="243">
        <v>45327966.293699995</v>
      </c>
      <c r="F10" s="40">
        <v>18264729.07</v>
      </c>
      <c r="G10" s="40">
        <v>31673426.061500002</v>
      </c>
      <c r="H10" s="41">
        <v>49938155.131500006</v>
      </c>
    </row>
    <row r="11" spans="1:8" s="18" customFormat="1">
      <c r="A11" s="241">
        <v>1.4</v>
      </c>
      <c r="B11" s="297" t="s">
        <v>294</v>
      </c>
      <c r="C11" s="40">
        <v>22695.15</v>
      </c>
      <c r="D11" s="40">
        <v>47956.7</v>
      </c>
      <c r="E11" s="243">
        <v>70651.850000000006</v>
      </c>
      <c r="F11" s="40">
        <v>22695.15</v>
      </c>
      <c r="G11" s="40">
        <v>43761.196300000003</v>
      </c>
      <c r="H11" s="41">
        <v>66456.346300000005</v>
      </c>
    </row>
    <row r="12" spans="1:8" s="18" customFormat="1" ht="29.25" customHeight="1">
      <c r="A12" s="241">
        <v>2</v>
      </c>
      <c r="B12" s="245" t="s">
        <v>315</v>
      </c>
      <c r="C12" s="40">
        <v>168800</v>
      </c>
      <c r="D12" s="40">
        <v>29383248</v>
      </c>
      <c r="E12" s="243">
        <v>29552048</v>
      </c>
      <c r="F12" s="40">
        <v>13975528.99</v>
      </c>
      <c r="G12" s="40">
        <v>1222600</v>
      </c>
      <c r="H12" s="41">
        <v>15198128.99</v>
      </c>
    </row>
    <row r="13" spans="1:8" s="18" customFormat="1" ht="19.899999999999999" customHeight="1">
      <c r="A13" s="241">
        <v>3</v>
      </c>
      <c r="B13" s="245" t="s">
        <v>314</v>
      </c>
      <c r="C13" s="40"/>
      <c r="D13" s="40"/>
      <c r="E13" s="243">
        <v>0</v>
      </c>
      <c r="F13" s="40"/>
      <c r="G13" s="40"/>
      <c r="H13" s="41">
        <v>0</v>
      </c>
    </row>
    <row r="14" spans="1:8" s="18" customFormat="1">
      <c r="A14" s="241">
        <v>3.1</v>
      </c>
      <c r="B14" s="298" t="s">
        <v>295</v>
      </c>
      <c r="C14" s="40"/>
      <c r="D14" s="40"/>
      <c r="E14" s="243">
        <v>0</v>
      </c>
      <c r="F14" s="40"/>
      <c r="G14" s="40"/>
      <c r="H14" s="41">
        <v>0</v>
      </c>
    </row>
    <row r="15" spans="1:8" s="18" customFormat="1">
      <c r="A15" s="241">
        <v>3.2</v>
      </c>
      <c r="B15" s="298" t="s">
        <v>296</v>
      </c>
      <c r="C15" s="40"/>
      <c r="D15" s="40"/>
      <c r="E15" s="243">
        <v>0</v>
      </c>
      <c r="F15" s="40"/>
      <c r="G15" s="40"/>
      <c r="H15" s="41">
        <v>0</v>
      </c>
    </row>
    <row r="16" spans="1:8" s="18" customFormat="1">
      <c r="A16" s="241">
        <v>4</v>
      </c>
      <c r="B16" s="301" t="s">
        <v>325</v>
      </c>
      <c r="C16" s="40">
        <v>141914743.47999999</v>
      </c>
      <c r="D16" s="40">
        <v>2759734071.4705</v>
      </c>
      <c r="E16" s="243">
        <v>2901648814.9505</v>
      </c>
      <c r="F16" s="40">
        <v>121251143</v>
      </c>
      <c r="G16" s="40">
        <v>2572856152.9221001</v>
      </c>
      <c r="H16" s="41">
        <v>2694107295.9221001</v>
      </c>
    </row>
    <row r="17" spans="1:8" s="18" customFormat="1">
      <c r="A17" s="241">
        <v>4.0999999999999996</v>
      </c>
      <c r="B17" s="298" t="s">
        <v>316</v>
      </c>
      <c r="C17" s="40">
        <v>140433243.47999999</v>
      </c>
      <c r="D17" s="40">
        <v>2756362893.0384998</v>
      </c>
      <c r="E17" s="243">
        <v>2896796136.5184999</v>
      </c>
      <c r="F17" s="40">
        <v>120202543</v>
      </c>
      <c r="G17" s="40">
        <v>2568855121.0661001</v>
      </c>
      <c r="H17" s="41">
        <v>2689057664.0661001</v>
      </c>
    </row>
    <row r="18" spans="1:8" s="18" customFormat="1">
      <c r="A18" s="241">
        <v>4.2</v>
      </c>
      <c r="B18" s="298" t="s">
        <v>310</v>
      </c>
      <c r="C18" s="40">
        <v>1481500</v>
      </c>
      <c r="D18" s="40">
        <v>3371178.432</v>
      </c>
      <c r="E18" s="243">
        <v>4852678.432</v>
      </c>
      <c r="F18" s="40">
        <v>1048600</v>
      </c>
      <c r="G18" s="40">
        <v>4001031.8560000001</v>
      </c>
      <c r="H18" s="41">
        <v>5049631.8560000006</v>
      </c>
    </row>
    <row r="19" spans="1:8" s="18" customFormat="1">
      <c r="A19" s="241">
        <v>5</v>
      </c>
      <c r="B19" s="245" t="s">
        <v>324</v>
      </c>
      <c r="C19" s="40">
        <v>86807984.120000005</v>
      </c>
      <c r="D19" s="40">
        <v>1680655355.6182997</v>
      </c>
      <c r="E19" s="243">
        <v>1767463339.7382998</v>
      </c>
      <c r="F19" s="40">
        <v>68584970.469999999</v>
      </c>
      <c r="G19" s="40">
        <v>1324887983.5678999</v>
      </c>
      <c r="H19" s="41">
        <v>1393472954.0379</v>
      </c>
    </row>
    <row r="20" spans="1:8" s="18" customFormat="1">
      <c r="A20" s="241">
        <v>5.0999999999999996</v>
      </c>
      <c r="B20" s="299" t="s">
        <v>299</v>
      </c>
      <c r="C20" s="40">
        <v>9112547.4299999997</v>
      </c>
      <c r="D20" s="40">
        <v>131093586.2995</v>
      </c>
      <c r="E20" s="243">
        <v>140206133.7295</v>
      </c>
      <c r="F20" s="40">
        <v>4182522.39</v>
      </c>
      <c r="G20" s="40">
        <v>72840380.338499993</v>
      </c>
      <c r="H20" s="41">
        <v>77022902.728499994</v>
      </c>
    </row>
    <row r="21" spans="1:8" s="18" customFormat="1">
      <c r="A21" s="241">
        <v>5.2</v>
      </c>
      <c r="B21" s="299" t="s">
        <v>298</v>
      </c>
      <c r="C21" s="40">
        <v>0</v>
      </c>
      <c r="D21" s="40">
        <v>9911112</v>
      </c>
      <c r="E21" s="243">
        <v>9911112</v>
      </c>
      <c r="F21" s="40">
        <v>0</v>
      </c>
      <c r="G21" s="40">
        <v>15025754</v>
      </c>
      <c r="H21" s="41">
        <v>15025754</v>
      </c>
    </row>
    <row r="22" spans="1:8" s="18" customFormat="1">
      <c r="A22" s="241">
        <v>5.3</v>
      </c>
      <c r="B22" s="299" t="s">
        <v>297</v>
      </c>
      <c r="C22" s="40">
        <v>23612200.809999999</v>
      </c>
      <c r="D22" s="40">
        <v>1242582618.6708999</v>
      </c>
      <c r="E22" s="243">
        <v>1266194819.4808998</v>
      </c>
      <c r="F22" s="40">
        <v>26296197.809999999</v>
      </c>
      <c r="G22" s="40">
        <v>1029228286.5141</v>
      </c>
      <c r="H22" s="41">
        <v>1055524484.3240999</v>
      </c>
    </row>
    <row r="23" spans="1:8" s="18" customFormat="1">
      <c r="A23" s="241" t="s">
        <v>15</v>
      </c>
      <c r="B23" s="246" t="s">
        <v>75</v>
      </c>
      <c r="C23" s="40">
        <v>23150593.809999999</v>
      </c>
      <c r="D23" s="40">
        <v>511174805.93049997</v>
      </c>
      <c r="E23" s="243">
        <v>534325399.74049997</v>
      </c>
      <c r="F23" s="40">
        <v>26151928.809999999</v>
      </c>
      <c r="G23" s="40">
        <v>475479717.16759998</v>
      </c>
      <c r="H23" s="41">
        <v>501631645.97759998</v>
      </c>
    </row>
    <row r="24" spans="1:8" s="18" customFormat="1">
      <c r="A24" s="241" t="s">
        <v>16</v>
      </c>
      <c r="B24" s="246" t="s">
        <v>76</v>
      </c>
      <c r="C24" s="40">
        <v>251925</v>
      </c>
      <c r="D24" s="40">
        <v>538197918.56729996</v>
      </c>
      <c r="E24" s="243">
        <v>538449843.56729996</v>
      </c>
      <c r="F24" s="40">
        <v>0</v>
      </c>
      <c r="G24" s="40">
        <v>374359475.56779999</v>
      </c>
      <c r="H24" s="41">
        <v>374359475.56779999</v>
      </c>
    </row>
    <row r="25" spans="1:8" s="18" customFormat="1">
      <c r="A25" s="241" t="s">
        <v>17</v>
      </c>
      <c r="B25" s="246" t="s">
        <v>77</v>
      </c>
      <c r="C25" s="40">
        <v>0</v>
      </c>
      <c r="D25" s="40">
        <v>14861245.2576</v>
      </c>
      <c r="E25" s="243">
        <v>14861245.2576</v>
      </c>
      <c r="F25" s="40">
        <v>0</v>
      </c>
      <c r="G25" s="40">
        <v>14133762.645400001</v>
      </c>
      <c r="H25" s="41">
        <v>14133762.645400001</v>
      </c>
    </row>
    <row r="26" spans="1:8" s="18" customFormat="1">
      <c r="A26" s="241" t="s">
        <v>18</v>
      </c>
      <c r="B26" s="246" t="s">
        <v>78</v>
      </c>
      <c r="C26" s="40">
        <v>122232</v>
      </c>
      <c r="D26" s="40">
        <v>127048432.4902</v>
      </c>
      <c r="E26" s="243">
        <v>127170664.4902</v>
      </c>
      <c r="F26" s="40">
        <v>112069</v>
      </c>
      <c r="G26" s="40">
        <v>113732236.94499999</v>
      </c>
      <c r="H26" s="41">
        <v>113844305.94499999</v>
      </c>
    </row>
    <row r="27" spans="1:8" s="18" customFormat="1">
      <c r="A27" s="241" t="s">
        <v>19</v>
      </c>
      <c r="B27" s="246" t="s">
        <v>79</v>
      </c>
      <c r="C27" s="40">
        <v>87450</v>
      </c>
      <c r="D27" s="40">
        <v>51300216.425300002</v>
      </c>
      <c r="E27" s="243">
        <v>51387666.425300002</v>
      </c>
      <c r="F27" s="40">
        <v>32200</v>
      </c>
      <c r="G27" s="40">
        <v>51523094.188299999</v>
      </c>
      <c r="H27" s="41">
        <v>51555294.188299999</v>
      </c>
    </row>
    <row r="28" spans="1:8" s="18" customFormat="1">
      <c r="A28" s="241">
        <v>5.4</v>
      </c>
      <c r="B28" s="299" t="s">
        <v>300</v>
      </c>
      <c r="C28" s="40">
        <v>26690312.879999999</v>
      </c>
      <c r="D28" s="40">
        <v>135159902.96309999</v>
      </c>
      <c r="E28" s="243">
        <v>161850215.84309998</v>
      </c>
      <c r="F28" s="40">
        <v>20442468.48</v>
      </c>
      <c r="G28" s="40">
        <v>131366801.7093</v>
      </c>
      <c r="H28" s="41">
        <v>151809270.1893</v>
      </c>
    </row>
    <row r="29" spans="1:8" s="18" customFormat="1">
      <c r="A29" s="241">
        <v>5.5</v>
      </c>
      <c r="B29" s="299" t="s">
        <v>301</v>
      </c>
      <c r="C29" s="40">
        <v>0</v>
      </c>
      <c r="D29" s="40">
        <v>17760990.359999999</v>
      </c>
      <c r="E29" s="243">
        <v>17760990.359999999</v>
      </c>
      <c r="F29" s="40">
        <v>0</v>
      </c>
      <c r="G29" s="40">
        <v>14931063.630000001</v>
      </c>
      <c r="H29" s="41">
        <v>14931063.630000001</v>
      </c>
    </row>
    <row r="30" spans="1:8" s="18" customFormat="1">
      <c r="A30" s="241">
        <v>5.6</v>
      </c>
      <c r="B30" s="299" t="s">
        <v>302</v>
      </c>
      <c r="C30" s="40">
        <v>13400000</v>
      </c>
      <c r="D30" s="40">
        <v>256602.432</v>
      </c>
      <c r="E30" s="243">
        <v>13656602.432</v>
      </c>
      <c r="F30" s="40">
        <v>12500000</v>
      </c>
      <c r="G30" s="40">
        <v>9186318.6852000002</v>
      </c>
      <c r="H30" s="41">
        <v>21686318.685199998</v>
      </c>
    </row>
    <row r="31" spans="1:8" s="18" customFormat="1">
      <c r="A31" s="241">
        <v>5.7</v>
      </c>
      <c r="B31" s="299" t="s">
        <v>79</v>
      </c>
      <c r="C31" s="40">
        <v>13992923</v>
      </c>
      <c r="D31" s="40">
        <v>143890542.8928</v>
      </c>
      <c r="E31" s="243">
        <v>157883465.8928</v>
      </c>
      <c r="F31" s="40">
        <v>5163781.79</v>
      </c>
      <c r="G31" s="40">
        <v>52309378.690800004</v>
      </c>
      <c r="H31" s="41">
        <v>57473160.480800003</v>
      </c>
    </row>
    <row r="32" spans="1:8" s="18" customFormat="1">
      <c r="A32" s="241">
        <v>6</v>
      </c>
      <c r="B32" s="245" t="s">
        <v>330</v>
      </c>
      <c r="C32" s="40"/>
      <c r="D32" s="40"/>
      <c r="E32" s="243">
        <v>0</v>
      </c>
      <c r="F32" s="40"/>
      <c r="G32" s="40"/>
      <c r="H32" s="41">
        <v>0</v>
      </c>
    </row>
    <row r="33" spans="1:8" s="18" customFormat="1">
      <c r="A33" s="241">
        <v>6.1</v>
      </c>
      <c r="B33" s="300" t="s">
        <v>320</v>
      </c>
      <c r="C33" s="40"/>
      <c r="D33" s="40"/>
      <c r="E33" s="243">
        <v>0</v>
      </c>
      <c r="F33" s="40"/>
      <c r="G33" s="40"/>
      <c r="H33" s="41">
        <v>0</v>
      </c>
    </row>
    <row r="34" spans="1:8" s="18" customFormat="1">
      <c r="A34" s="241">
        <v>6.2</v>
      </c>
      <c r="B34" s="300" t="s">
        <v>321</v>
      </c>
      <c r="C34" s="40"/>
      <c r="D34" s="40"/>
      <c r="E34" s="243">
        <v>0</v>
      </c>
      <c r="F34" s="40"/>
      <c r="G34" s="40"/>
      <c r="H34" s="41">
        <v>0</v>
      </c>
    </row>
    <row r="35" spans="1:8" s="18" customFormat="1">
      <c r="A35" s="241">
        <v>6.3</v>
      </c>
      <c r="B35" s="300" t="s">
        <v>317</v>
      </c>
      <c r="C35" s="40"/>
      <c r="D35" s="40"/>
      <c r="E35" s="243">
        <v>0</v>
      </c>
      <c r="F35" s="40"/>
      <c r="G35" s="40"/>
      <c r="H35" s="41">
        <v>0</v>
      </c>
    </row>
    <row r="36" spans="1:8" s="18" customFormat="1">
      <c r="A36" s="241">
        <v>6.4</v>
      </c>
      <c r="B36" s="300" t="s">
        <v>318</v>
      </c>
      <c r="C36" s="40"/>
      <c r="D36" s="40"/>
      <c r="E36" s="243">
        <v>0</v>
      </c>
      <c r="F36" s="40"/>
      <c r="G36" s="40"/>
      <c r="H36" s="41">
        <v>0</v>
      </c>
    </row>
    <row r="37" spans="1:8" s="18" customFormat="1">
      <c r="A37" s="241">
        <v>6.5</v>
      </c>
      <c r="B37" s="300" t="s">
        <v>319</v>
      </c>
      <c r="C37" s="40"/>
      <c r="D37" s="40"/>
      <c r="E37" s="243">
        <v>0</v>
      </c>
      <c r="F37" s="40"/>
      <c r="G37" s="40"/>
      <c r="H37" s="41">
        <v>0</v>
      </c>
    </row>
    <row r="38" spans="1:8" s="18" customFormat="1">
      <c r="A38" s="241">
        <v>6.6</v>
      </c>
      <c r="B38" s="300" t="s">
        <v>322</v>
      </c>
      <c r="C38" s="40"/>
      <c r="D38" s="40"/>
      <c r="E38" s="243">
        <v>0</v>
      </c>
      <c r="F38" s="40"/>
      <c r="G38" s="40"/>
      <c r="H38" s="41">
        <v>0</v>
      </c>
    </row>
    <row r="39" spans="1:8" s="18" customFormat="1">
      <c r="A39" s="241">
        <v>6.7</v>
      </c>
      <c r="B39" s="300" t="s">
        <v>323</v>
      </c>
      <c r="C39" s="40"/>
      <c r="D39" s="40"/>
      <c r="E39" s="243">
        <v>0</v>
      </c>
      <c r="F39" s="40"/>
      <c r="G39" s="40"/>
      <c r="H39" s="41">
        <v>0</v>
      </c>
    </row>
    <row r="40" spans="1:8" s="18" customFormat="1">
      <c r="A40" s="241">
        <v>7</v>
      </c>
      <c r="B40" s="245" t="s">
        <v>326</v>
      </c>
      <c r="C40" s="40"/>
      <c r="D40" s="40"/>
      <c r="E40" s="243">
        <v>0</v>
      </c>
      <c r="F40" s="40"/>
      <c r="G40" s="40"/>
      <c r="H40" s="41">
        <v>0</v>
      </c>
    </row>
    <row r="41" spans="1:8" s="18" customFormat="1">
      <c r="A41" s="241">
        <v>7.1</v>
      </c>
      <c r="B41" s="244" t="s">
        <v>327</v>
      </c>
      <c r="C41" s="40">
        <v>230571.67</v>
      </c>
      <c r="D41" s="40">
        <v>13089.59</v>
      </c>
      <c r="E41" s="243">
        <v>243661.26</v>
      </c>
      <c r="F41" s="40">
        <v>241003.65</v>
      </c>
      <c r="G41" s="40">
        <v>84455.02</v>
      </c>
      <c r="H41" s="41">
        <v>325458.67</v>
      </c>
    </row>
    <row r="42" spans="1:8" s="18" customFormat="1" ht="25.5">
      <c r="A42" s="241">
        <v>7.2</v>
      </c>
      <c r="B42" s="244" t="s">
        <v>328</v>
      </c>
      <c r="C42" s="40">
        <v>146424.42000000004</v>
      </c>
      <c r="D42" s="40">
        <v>307840.25449999992</v>
      </c>
      <c r="E42" s="243">
        <v>454264.67449999996</v>
      </c>
      <c r="F42" s="40">
        <v>78838.770000000048</v>
      </c>
      <c r="G42" s="40">
        <v>164449.58789999524</v>
      </c>
      <c r="H42" s="41">
        <v>243288.35789999529</v>
      </c>
    </row>
    <row r="43" spans="1:8" s="18" customFormat="1" ht="25.5">
      <c r="A43" s="241">
        <v>7.3</v>
      </c>
      <c r="B43" s="244" t="s">
        <v>331</v>
      </c>
      <c r="C43" s="40">
        <v>2361795.85</v>
      </c>
      <c r="D43" s="40">
        <v>1087683.79073</v>
      </c>
      <c r="E43" s="243">
        <v>3449479.6407300001</v>
      </c>
      <c r="F43" s="40">
        <v>1805093.0099999998</v>
      </c>
      <c r="G43" s="40">
        <v>1422268.8653210001</v>
      </c>
      <c r="H43" s="41">
        <v>3227361.8753209999</v>
      </c>
    </row>
    <row r="44" spans="1:8" s="18" customFormat="1" ht="25.5">
      <c r="A44" s="241">
        <v>7.4</v>
      </c>
      <c r="B44" s="244" t="s">
        <v>332</v>
      </c>
      <c r="C44" s="40">
        <v>719770.16000000096</v>
      </c>
      <c r="D44" s="40">
        <v>1521392.5002999997</v>
      </c>
      <c r="E44" s="243">
        <v>2241162.6603000006</v>
      </c>
      <c r="F44" s="40">
        <v>471709.74000000022</v>
      </c>
      <c r="G44" s="40">
        <v>1283715.6919999991</v>
      </c>
      <c r="H44" s="41">
        <v>1755425.4319999993</v>
      </c>
    </row>
    <row r="45" spans="1:8" s="18" customFormat="1">
      <c r="A45" s="241">
        <v>8</v>
      </c>
      <c r="B45" s="245" t="s">
        <v>309</v>
      </c>
      <c r="C45" s="40"/>
      <c r="D45" s="40"/>
      <c r="E45" s="243">
        <v>0</v>
      </c>
      <c r="F45" s="40"/>
      <c r="G45" s="40"/>
      <c r="H45" s="41">
        <v>0</v>
      </c>
    </row>
    <row r="46" spans="1:8" s="18" customFormat="1">
      <c r="A46" s="241">
        <v>8.1</v>
      </c>
      <c r="B46" s="298" t="s">
        <v>333</v>
      </c>
      <c r="C46" s="40">
        <v>21844</v>
      </c>
      <c r="D46" s="40">
        <v>40386.224000000002</v>
      </c>
      <c r="E46" s="243">
        <v>62230.224000000002</v>
      </c>
      <c r="F46" s="40"/>
      <c r="G46" s="40"/>
      <c r="H46" s="41">
        <v>0</v>
      </c>
    </row>
    <row r="47" spans="1:8" s="18" customFormat="1">
      <c r="A47" s="241">
        <v>8.1999999999999993</v>
      </c>
      <c r="B47" s="298" t="s">
        <v>334</v>
      </c>
      <c r="C47" s="40">
        <v>11649</v>
      </c>
      <c r="D47" s="40">
        <v>123090.94080000001</v>
      </c>
      <c r="E47" s="243">
        <v>134739.94080000001</v>
      </c>
      <c r="F47" s="40"/>
      <c r="G47" s="40"/>
      <c r="H47" s="41">
        <v>0</v>
      </c>
    </row>
    <row r="48" spans="1:8" s="18" customFormat="1">
      <c r="A48" s="241">
        <v>8.3000000000000007</v>
      </c>
      <c r="B48" s="298" t="s">
        <v>335</v>
      </c>
      <c r="C48" s="40">
        <v>0</v>
      </c>
      <c r="D48" s="40">
        <v>288322.69400000002</v>
      </c>
      <c r="E48" s="243">
        <v>288322.69400000002</v>
      </c>
      <c r="F48" s="40"/>
      <c r="G48" s="40"/>
      <c r="H48" s="41">
        <v>0</v>
      </c>
    </row>
    <row r="49" spans="1:8" s="18" customFormat="1">
      <c r="A49" s="241">
        <v>8.4</v>
      </c>
      <c r="B49" s="298" t="s">
        <v>336</v>
      </c>
      <c r="C49" s="40">
        <v>0</v>
      </c>
      <c r="D49" s="40">
        <v>382900</v>
      </c>
      <c r="E49" s="243">
        <v>382900</v>
      </c>
      <c r="F49" s="40"/>
      <c r="G49" s="40"/>
      <c r="H49" s="41">
        <v>0</v>
      </c>
    </row>
    <row r="50" spans="1:8" s="18" customFormat="1">
      <c r="A50" s="241">
        <v>8.5</v>
      </c>
      <c r="B50" s="298" t="s">
        <v>337</v>
      </c>
      <c r="C50" s="40">
        <v>0</v>
      </c>
      <c r="D50" s="40">
        <v>337629.696</v>
      </c>
      <c r="E50" s="243">
        <v>337629.696</v>
      </c>
      <c r="F50" s="40"/>
      <c r="G50" s="40"/>
      <c r="H50" s="41">
        <v>0</v>
      </c>
    </row>
    <row r="51" spans="1:8" s="18" customFormat="1">
      <c r="A51" s="241">
        <v>8.6</v>
      </c>
      <c r="B51" s="298" t="s">
        <v>338</v>
      </c>
      <c r="C51" s="40">
        <v>657000</v>
      </c>
      <c r="D51" s="40">
        <v>645006.96</v>
      </c>
      <c r="E51" s="243">
        <v>1302006.96</v>
      </c>
      <c r="F51" s="40"/>
      <c r="G51" s="40"/>
      <c r="H51" s="41">
        <v>0</v>
      </c>
    </row>
    <row r="52" spans="1:8" s="18" customFormat="1">
      <c r="A52" s="241">
        <v>8.6999999999999993</v>
      </c>
      <c r="B52" s="298" t="s">
        <v>339</v>
      </c>
      <c r="C52" s="40"/>
      <c r="D52" s="40"/>
      <c r="E52" s="243">
        <v>0</v>
      </c>
      <c r="F52" s="40"/>
      <c r="G52" s="40"/>
      <c r="H52" s="41">
        <v>0</v>
      </c>
    </row>
    <row r="53" spans="1:8" s="18" customFormat="1" ht="15" thickBot="1">
      <c r="A53" s="247">
        <v>9</v>
      </c>
      <c r="B53" s="248" t="s">
        <v>329</v>
      </c>
      <c r="C53" s="249"/>
      <c r="D53" s="249"/>
      <c r="E53" s="250">
        <v>0</v>
      </c>
      <c r="F53" s="249"/>
      <c r="G53" s="249"/>
      <c r="H53" s="52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D6" sqref="D6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30</v>
      </c>
      <c r="B1" s="4" t="str">
        <f>'1. key ratios '!B1</f>
        <v>Basisbank</v>
      </c>
      <c r="C1" s="3"/>
    </row>
    <row r="2" spans="1:8">
      <c r="A2" s="2" t="s">
        <v>31</v>
      </c>
      <c r="B2" s="419">
        <f>'1. key ratios '!B2</f>
        <v>43190</v>
      </c>
      <c r="C2" s="6"/>
      <c r="D2" s="7"/>
      <c r="E2" s="88"/>
      <c r="F2" s="88"/>
      <c r="G2" s="88"/>
      <c r="H2" s="88"/>
    </row>
    <row r="3" spans="1:8">
      <c r="A3" s="2"/>
      <c r="B3" s="3"/>
      <c r="C3" s="6"/>
      <c r="D3" s="7"/>
      <c r="E3" s="88"/>
      <c r="F3" s="88"/>
      <c r="G3" s="88"/>
      <c r="H3" s="88"/>
    </row>
    <row r="4" spans="1:8" ht="15" customHeight="1" thickBot="1">
      <c r="A4" s="7" t="s">
        <v>203</v>
      </c>
      <c r="B4" s="184" t="s">
        <v>303</v>
      </c>
      <c r="D4" s="89" t="s">
        <v>73</v>
      </c>
    </row>
    <row r="5" spans="1:8" ht="15" customHeight="1">
      <c r="A5" s="283" t="s">
        <v>6</v>
      </c>
      <c r="B5" s="284"/>
      <c r="C5" s="500">
        <v>43160</v>
      </c>
      <c r="D5" s="501">
        <v>43070</v>
      </c>
    </row>
    <row r="6" spans="1:8" ht="15" customHeight="1">
      <c r="A6" s="90">
        <v>1</v>
      </c>
      <c r="B6" s="387" t="s">
        <v>307</v>
      </c>
      <c r="C6" s="389">
        <v>853230115.58228421</v>
      </c>
      <c r="D6" s="390">
        <v>903928850.17868626</v>
      </c>
    </row>
    <row r="7" spans="1:8" ht="15" customHeight="1">
      <c r="A7" s="90">
        <v>1.1000000000000001</v>
      </c>
      <c r="B7" s="387" t="s">
        <v>202</v>
      </c>
      <c r="C7" s="391">
        <v>806351678.24452186</v>
      </c>
      <c r="D7" s="392">
        <v>849789991.3985846</v>
      </c>
    </row>
    <row r="8" spans="1:8">
      <c r="A8" s="90" t="s">
        <v>14</v>
      </c>
      <c r="B8" s="387" t="s">
        <v>201</v>
      </c>
      <c r="C8" s="391">
        <v>0</v>
      </c>
      <c r="D8" s="392">
        <v>0</v>
      </c>
    </row>
    <row r="9" spans="1:8" ht="15" customHeight="1">
      <c r="A9" s="90">
        <v>1.2</v>
      </c>
      <c r="B9" s="388" t="s">
        <v>200</v>
      </c>
      <c r="C9" s="391">
        <v>46878437.337762304</v>
      </c>
      <c r="D9" s="392">
        <v>54138858.780101605</v>
      </c>
    </row>
    <row r="10" spans="1:8" ht="15" customHeight="1">
      <c r="A10" s="90">
        <v>1.3</v>
      </c>
      <c r="B10" s="387" t="s">
        <v>28</v>
      </c>
      <c r="C10" s="393">
        <v>0</v>
      </c>
      <c r="D10" s="392">
        <v>0</v>
      </c>
    </row>
    <row r="11" spans="1:8" ht="15" customHeight="1">
      <c r="A11" s="90">
        <v>2</v>
      </c>
      <c r="B11" s="387" t="s">
        <v>304</v>
      </c>
      <c r="C11" s="391">
        <v>368281</v>
      </c>
      <c r="D11" s="392">
        <v>748684.87270010065</v>
      </c>
    </row>
    <row r="12" spans="1:8" ht="15" customHeight="1">
      <c r="A12" s="90">
        <v>3</v>
      </c>
      <c r="B12" s="387" t="s">
        <v>305</v>
      </c>
      <c r="C12" s="393">
        <v>88194849.897551402</v>
      </c>
      <c r="D12" s="392">
        <v>75594490.25651516</v>
      </c>
    </row>
    <row r="13" spans="1:8" ht="15" customHeight="1" thickBot="1">
      <c r="A13" s="92">
        <v>4</v>
      </c>
      <c r="B13" s="93" t="s">
        <v>306</v>
      </c>
      <c r="C13" s="394">
        <v>941793246.47983563</v>
      </c>
      <c r="D13" s="395">
        <v>980272025.3079015</v>
      </c>
    </row>
    <row r="14" spans="1:8">
      <c r="B14" s="96"/>
    </row>
    <row r="15" spans="1:8">
      <c r="B15" s="97"/>
    </row>
    <row r="16" spans="1:8">
      <c r="B16" s="97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G22" sqref="G2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'1. key ratios '!B1</f>
        <v>Basisbank</v>
      </c>
    </row>
    <row r="2" spans="1:8">
      <c r="A2" s="2" t="s">
        <v>31</v>
      </c>
      <c r="B2" s="419">
        <f>'1. key ratios '!B2</f>
        <v>43190</v>
      </c>
    </row>
    <row r="4" spans="1:8" ht="16.5" customHeight="1" thickBot="1">
      <c r="A4" s="98" t="s">
        <v>80</v>
      </c>
      <c r="B4" s="99" t="s">
        <v>273</v>
      </c>
      <c r="C4" s="100"/>
    </row>
    <row r="5" spans="1:8">
      <c r="A5" s="101"/>
      <c r="B5" s="456" t="s">
        <v>81</v>
      </c>
      <c r="C5" s="457"/>
    </row>
    <row r="6" spans="1:8">
      <c r="A6" s="102">
        <v>1</v>
      </c>
      <c r="B6" s="103" t="s">
        <v>417</v>
      </c>
      <c r="C6" s="104"/>
    </row>
    <row r="7" spans="1:8">
      <c r="A7" s="102">
        <v>2</v>
      </c>
      <c r="B7" s="103" t="s">
        <v>420</v>
      </c>
      <c r="C7" s="104"/>
    </row>
    <row r="8" spans="1:8">
      <c r="A8" s="102">
        <v>3</v>
      </c>
      <c r="B8" s="103" t="s">
        <v>421</v>
      </c>
      <c r="C8" s="104"/>
    </row>
    <row r="9" spans="1:8">
      <c r="A9" s="102">
        <v>4</v>
      </c>
      <c r="B9" s="103" t="s">
        <v>418</v>
      </c>
      <c r="C9" s="104"/>
    </row>
    <row r="10" spans="1:8">
      <c r="A10" s="102">
        <v>5</v>
      </c>
      <c r="B10" s="103" t="s">
        <v>422</v>
      </c>
      <c r="C10" s="104"/>
    </row>
    <row r="11" spans="1:8">
      <c r="A11" s="102"/>
      <c r="B11" s="103"/>
      <c r="C11" s="104"/>
    </row>
    <row r="12" spans="1:8">
      <c r="A12" s="102"/>
      <c r="B12" s="103"/>
      <c r="C12" s="104"/>
      <c r="H12" s="105"/>
    </row>
    <row r="13" spans="1:8">
      <c r="A13" s="102"/>
      <c r="B13" s="103"/>
      <c r="C13" s="104"/>
    </row>
    <row r="14" spans="1:8">
      <c r="A14" s="102"/>
      <c r="B14" s="103"/>
      <c r="C14" s="104"/>
    </row>
    <row r="15" spans="1:8">
      <c r="A15" s="102"/>
      <c r="B15" s="103"/>
      <c r="C15" s="104"/>
    </row>
    <row r="16" spans="1:8">
      <c r="A16" s="102"/>
      <c r="B16" s="458"/>
      <c r="C16" s="459"/>
    </row>
    <row r="17" spans="1:3">
      <c r="A17" s="102"/>
      <c r="B17" s="460" t="s">
        <v>82</v>
      </c>
      <c r="C17" s="461"/>
    </row>
    <row r="18" spans="1:3">
      <c r="A18" s="102">
        <v>1</v>
      </c>
      <c r="B18" s="103" t="s">
        <v>418</v>
      </c>
      <c r="C18" s="106"/>
    </row>
    <row r="19" spans="1:3">
      <c r="A19" s="102">
        <v>2</v>
      </c>
      <c r="B19" s="103" t="s">
        <v>423</v>
      </c>
      <c r="C19" s="106"/>
    </row>
    <row r="20" spans="1:3">
      <c r="A20" s="102">
        <v>3</v>
      </c>
      <c r="B20" s="103" t="s">
        <v>424</v>
      </c>
      <c r="C20" s="106"/>
    </row>
    <row r="21" spans="1:3">
      <c r="A21" s="102">
        <v>4</v>
      </c>
      <c r="B21" s="103" t="s">
        <v>425</v>
      </c>
      <c r="C21" s="106"/>
    </row>
    <row r="22" spans="1:3">
      <c r="A22" s="102">
        <v>5</v>
      </c>
      <c r="B22" s="103" t="s">
        <v>422</v>
      </c>
      <c r="C22" s="106"/>
    </row>
    <row r="23" spans="1:3">
      <c r="A23" s="102"/>
      <c r="B23" s="103"/>
      <c r="C23" s="106"/>
    </row>
    <row r="24" spans="1:3">
      <c r="A24" s="102"/>
      <c r="B24" s="103"/>
      <c r="C24" s="106"/>
    </row>
    <row r="25" spans="1:3">
      <c r="A25" s="102"/>
      <c r="B25" s="103"/>
      <c r="C25" s="106"/>
    </row>
    <row r="26" spans="1:3">
      <c r="A26" s="102"/>
      <c r="B26" s="103"/>
      <c r="C26" s="106"/>
    </row>
    <row r="27" spans="1:3" ht="15.75" customHeight="1">
      <c r="A27" s="102"/>
      <c r="B27" s="103"/>
      <c r="C27" s="107"/>
    </row>
    <row r="28" spans="1:3" ht="15.75" customHeight="1">
      <c r="A28" s="102"/>
      <c r="B28" s="103"/>
      <c r="C28" s="107"/>
    </row>
    <row r="29" spans="1:3" ht="30" customHeight="1">
      <c r="A29" s="102"/>
      <c r="B29" s="460" t="s">
        <v>83</v>
      </c>
      <c r="C29" s="461"/>
    </row>
    <row r="30" spans="1:3">
      <c r="A30" s="102">
        <v>1</v>
      </c>
      <c r="B30" s="103" t="s">
        <v>426</v>
      </c>
      <c r="C30" s="441">
        <v>0.92077591103428191</v>
      </c>
    </row>
    <row r="31" spans="1:3" ht="15.75" customHeight="1">
      <c r="A31" s="102">
        <v>2</v>
      </c>
      <c r="B31" s="103" t="s">
        <v>421</v>
      </c>
      <c r="C31" s="441">
        <v>6.9517249194052735E-2</v>
      </c>
    </row>
    <row r="32" spans="1:3" ht="29.25" customHeight="1">
      <c r="A32" s="102"/>
      <c r="B32" s="460" t="s">
        <v>84</v>
      </c>
      <c r="C32" s="461"/>
    </row>
    <row r="33" spans="1:3">
      <c r="A33" s="102">
        <v>1</v>
      </c>
      <c r="B33" s="103" t="s">
        <v>427</v>
      </c>
      <c r="C33" s="442">
        <v>0.91989196615968905</v>
      </c>
    </row>
    <row r="34" spans="1:3" ht="15" thickBot="1">
      <c r="A34" s="108">
        <v>2</v>
      </c>
      <c r="B34" s="109" t="s">
        <v>421</v>
      </c>
      <c r="C34" s="443">
        <v>6.9517249194052735E-2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E21" sqref="E2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3" t="s">
        <v>30</v>
      </c>
      <c r="B1" s="4" t="str">
        <f>'1. key ratios '!B1</f>
        <v>Basisbank</v>
      </c>
      <c r="C1" s="123"/>
      <c r="D1" s="123"/>
      <c r="E1" s="123"/>
      <c r="F1" s="18"/>
    </row>
    <row r="2" spans="1:7" s="110" customFormat="1" ht="15.75" customHeight="1">
      <c r="A2" s="333" t="s">
        <v>31</v>
      </c>
      <c r="B2" s="419">
        <f>'1. key ratios '!B2</f>
        <v>43190</v>
      </c>
    </row>
    <row r="3" spans="1:7" s="110" customFormat="1" ht="15.75" customHeight="1">
      <c r="A3" s="333"/>
    </row>
    <row r="4" spans="1:7" s="110" customFormat="1" ht="15.75" customHeight="1" thickBot="1">
      <c r="A4" s="334" t="s">
        <v>207</v>
      </c>
      <c r="B4" s="466" t="s">
        <v>353</v>
      </c>
      <c r="C4" s="467"/>
      <c r="D4" s="467"/>
      <c r="E4" s="467"/>
    </row>
    <row r="5" spans="1:7" s="114" customFormat="1" ht="17.45" customHeight="1">
      <c r="A5" s="263"/>
      <c r="B5" s="264"/>
      <c r="C5" s="112" t="s">
        <v>0</v>
      </c>
      <c r="D5" s="112" t="s">
        <v>1</v>
      </c>
      <c r="E5" s="113" t="s">
        <v>2</v>
      </c>
    </row>
    <row r="6" spans="1:7" s="18" customFormat="1" ht="14.45" customHeight="1">
      <c r="A6" s="335"/>
      <c r="B6" s="462" t="s">
        <v>360</v>
      </c>
      <c r="C6" s="462" t="s">
        <v>93</v>
      </c>
      <c r="D6" s="464" t="s">
        <v>206</v>
      </c>
      <c r="E6" s="465"/>
      <c r="G6" s="5"/>
    </row>
    <row r="7" spans="1:7" s="18" customFormat="1" ht="99.6" customHeight="1">
      <c r="A7" s="335"/>
      <c r="B7" s="463"/>
      <c r="C7" s="462"/>
      <c r="D7" s="377" t="s">
        <v>205</v>
      </c>
      <c r="E7" s="378" t="s">
        <v>361</v>
      </c>
      <c r="G7" s="5"/>
    </row>
    <row r="8" spans="1:7">
      <c r="A8" s="336">
        <v>1</v>
      </c>
      <c r="B8" s="379" t="s">
        <v>35</v>
      </c>
      <c r="C8" s="380">
        <v>32161521.322999999</v>
      </c>
      <c r="D8" s="380"/>
      <c r="E8" s="381">
        <v>32161521.322999999</v>
      </c>
      <c r="F8" s="18"/>
    </row>
    <row r="9" spans="1:7">
      <c r="A9" s="336">
        <v>2</v>
      </c>
      <c r="B9" s="379" t="s">
        <v>36</v>
      </c>
      <c r="C9" s="380">
        <v>123977920.4905</v>
      </c>
      <c r="D9" s="380"/>
      <c r="E9" s="381">
        <v>123977920.4905</v>
      </c>
      <c r="F9" s="18"/>
    </row>
    <row r="10" spans="1:7">
      <c r="A10" s="336">
        <v>3</v>
      </c>
      <c r="B10" s="379" t="s">
        <v>37</v>
      </c>
      <c r="C10" s="380">
        <v>41105912.649500005</v>
      </c>
      <c r="D10" s="380"/>
      <c r="E10" s="381">
        <v>41105912.649500005</v>
      </c>
      <c r="F10" s="18"/>
    </row>
    <row r="11" spans="1:7">
      <c r="A11" s="336">
        <v>4</v>
      </c>
      <c r="B11" s="379" t="s">
        <v>38</v>
      </c>
      <c r="C11" s="380">
        <v>0</v>
      </c>
      <c r="D11" s="380"/>
      <c r="E11" s="381">
        <v>0</v>
      </c>
      <c r="F11" s="18"/>
    </row>
    <row r="12" spans="1:7">
      <c r="A12" s="336">
        <v>5</v>
      </c>
      <c r="B12" s="379" t="s">
        <v>39</v>
      </c>
      <c r="C12" s="380">
        <v>149503126.75</v>
      </c>
      <c r="D12" s="380"/>
      <c r="E12" s="381">
        <v>149503126.75</v>
      </c>
      <c r="F12" s="18"/>
    </row>
    <row r="13" spans="1:7">
      <c r="A13" s="336">
        <v>6.1</v>
      </c>
      <c r="B13" s="382" t="s">
        <v>40</v>
      </c>
      <c r="C13" s="383">
        <v>765267625.63569999</v>
      </c>
      <c r="D13" s="380"/>
      <c r="E13" s="381">
        <v>765267625.63569999</v>
      </c>
      <c r="F13" s="18"/>
    </row>
    <row r="14" spans="1:7">
      <c r="A14" s="336">
        <v>6.2</v>
      </c>
      <c r="B14" s="384" t="s">
        <v>41</v>
      </c>
      <c r="C14" s="383">
        <v>-34086562.030010529</v>
      </c>
      <c r="D14" s="380"/>
      <c r="E14" s="381">
        <v>-34086562.030010529</v>
      </c>
      <c r="F14" s="18"/>
    </row>
    <row r="15" spans="1:7">
      <c r="A15" s="336">
        <v>6</v>
      </c>
      <c r="B15" s="379" t="s">
        <v>42</v>
      </c>
      <c r="C15" s="380">
        <v>731181063.60568941</v>
      </c>
      <c r="D15" s="380"/>
      <c r="E15" s="381">
        <v>731181063.60568941</v>
      </c>
      <c r="F15" s="18"/>
    </row>
    <row r="16" spans="1:7">
      <c r="A16" s="336">
        <v>7</v>
      </c>
      <c r="B16" s="379" t="s">
        <v>43</v>
      </c>
      <c r="C16" s="380">
        <v>6069804.5642999997</v>
      </c>
      <c r="D16" s="380"/>
      <c r="E16" s="381">
        <v>6069804.5642999997</v>
      </c>
      <c r="F16" s="18"/>
    </row>
    <row r="17" spans="1:7">
      <c r="A17" s="336">
        <v>8</v>
      </c>
      <c r="B17" s="379" t="s">
        <v>204</v>
      </c>
      <c r="C17" s="380">
        <v>6362640.4610000001</v>
      </c>
      <c r="D17" s="380"/>
      <c r="E17" s="381">
        <v>6362640.4610000001</v>
      </c>
      <c r="F17" s="337"/>
      <c r="G17" s="117"/>
    </row>
    <row r="18" spans="1:7">
      <c r="A18" s="336">
        <v>9</v>
      </c>
      <c r="B18" s="379" t="s">
        <v>44</v>
      </c>
      <c r="C18" s="380">
        <v>4362704.66</v>
      </c>
      <c r="D18" s="380"/>
      <c r="E18" s="381">
        <v>4362704.66</v>
      </c>
      <c r="F18" s="18"/>
      <c r="G18" s="117"/>
    </row>
    <row r="19" spans="1:7">
      <c r="A19" s="336">
        <v>10</v>
      </c>
      <c r="B19" s="379" t="s">
        <v>45</v>
      </c>
      <c r="C19" s="380">
        <v>23616112.5</v>
      </c>
      <c r="D19" s="380">
        <v>896937.75</v>
      </c>
      <c r="E19" s="381">
        <v>22719174.75</v>
      </c>
      <c r="F19" s="18"/>
      <c r="G19" s="117"/>
    </row>
    <row r="20" spans="1:7">
      <c r="A20" s="336">
        <v>11</v>
      </c>
      <c r="B20" s="379" t="s">
        <v>46</v>
      </c>
      <c r="C20" s="380">
        <v>9741760.0031300001</v>
      </c>
      <c r="D20" s="380"/>
      <c r="E20" s="381">
        <v>9741760.0031300001</v>
      </c>
      <c r="F20" s="18"/>
    </row>
    <row r="21" spans="1:7" ht="26.25" thickBot="1">
      <c r="A21" s="205"/>
      <c r="B21" s="338" t="s">
        <v>363</v>
      </c>
      <c r="C21" s="265">
        <f>SUM(C8:C12, C15:C20)</f>
        <v>1128082567.0071194</v>
      </c>
      <c r="D21" s="265">
        <f>SUM(D8:D12, D15:D20)</f>
        <v>896937.75</v>
      </c>
      <c r="E21" s="385">
        <f>SUM(E8:E12, E15:E20)</f>
        <v>1127185629.2571194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8"/>
      <c r="F25" s="5"/>
      <c r="G25" s="5"/>
    </row>
    <row r="26" spans="1:7" s="4" customFormat="1">
      <c r="B26" s="118"/>
      <c r="F26" s="5"/>
      <c r="G26" s="5"/>
    </row>
    <row r="27" spans="1:7" s="4" customFormat="1">
      <c r="B27" s="118"/>
      <c r="F27" s="5"/>
      <c r="G27" s="5"/>
    </row>
    <row r="28" spans="1:7" s="4" customFormat="1">
      <c r="B28" s="118"/>
      <c r="F28" s="5"/>
      <c r="G28" s="5"/>
    </row>
    <row r="29" spans="1:7" s="4" customFormat="1">
      <c r="B29" s="118"/>
      <c r="F29" s="5"/>
      <c r="G29" s="5"/>
    </row>
    <row r="30" spans="1:7" s="4" customFormat="1">
      <c r="B30" s="118"/>
      <c r="F30" s="5"/>
      <c r="G30" s="5"/>
    </row>
    <row r="31" spans="1:7" s="4" customFormat="1">
      <c r="B31" s="118"/>
      <c r="F31" s="5"/>
      <c r="G31" s="5"/>
    </row>
    <row r="32" spans="1:7" s="4" customFormat="1">
      <c r="B32" s="118"/>
      <c r="F32" s="5"/>
      <c r="G32" s="5"/>
    </row>
    <row r="33" spans="2:7" s="4" customFormat="1">
      <c r="B33" s="118"/>
      <c r="F33" s="5"/>
      <c r="G33" s="5"/>
    </row>
    <row r="34" spans="2:7" s="4" customFormat="1">
      <c r="B34" s="118"/>
      <c r="F34" s="5"/>
      <c r="G34" s="5"/>
    </row>
    <row r="35" spans="2:7" s="4" customFormat="1">
      <c r="B35" s="118"/>
      <c r="F35" s="5"/>
      <c r="G35" s="5"/>
    </row>
    <row r="36" spans="2:7" s="4" customFormat="1">
      <c r="B36" s="118"/>
      <c r="F36" s="5"/>
      <c r="G36" s="5"/>
    </row>
    <row r="37" spans="2:7" s="4" customFormat="1">
      <c r="B37" s="11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scale="67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0" sqref="B20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'1. key ratios '!B1</f>
        <v>Basisbank</v>
      </c>
    </row>
    <row r="2" spans="1:6" s="110" customFormat="1" ht="15.75" customHeight="1">
      <c r="A2" s="2" t="s">
        <v>31</v>
      </c>
      <c r="B2" s="419">
        <f>'1. key ratios '!B2</f>
        <v>43190</v>
      </c>
      <c r="C2" s="4"/>
      <c r="D2" s="4"/>
      <c r="E2" s="4"/>
      <c r="F2" s="4"/>
    </row>
    <row r="3" spans="1:6" s="110" customFormat="1" ht="15.75" customHeight="1">
      <c r="C3" s="4"/>
      <c r="D3" s="4"/>
      <c r="E3" s="4"/>
      <c r="F3" s="4"/>
    </row>
    <row r="4" spans="1:6" s="110" customFormat="1" ht="13.5" thickBot="1">
      <c r="A4" s="110" t="s">
        <v>85</v>
      </c>
      <c r="B4" s="339" t="s">
        <v>340</v>
      </c>
      <c r="C4" s="111" t="s">
        <v>73</v>
      </c>
      <c r="D4" s="4"/>
      <c r="E4" s="4"/>
      <c r="F4" s="4"/>
    </row>
    <row r="5" spans="1:6">
      <c r="A5" s="270">
        <v>1</v>
      </c>
      <c r="B5" s="340" t="s">
        <v>362</v>
      </c>
      <c r="C5" s="271">
        <v>1127185629.2571194</v>
      </c>
    </row>
    <row r="6" spans="1:6" s="272" customFormat="1">
      <c r="A6" s="119">
        <v>2.1</v>
      </c>
      <c r="B6" s="267" t="s">
        <v>341</v>
      </c>
      <c r="C6" s="193">
        <v>94205503.098000005</v>
      </c>
    </row>
    <row r="7" spans="1:6" s="96" customFormat="1" outlineLevel="1">
      <c r="A7" s="90">
        <v>2.2000000000000002</v>
      </c>
      <c r="B7" s="91" t="s">
        <v>342</v>
      </c>
      <c r="C7" s="273"/>
    </row>
    <row r="8" spans="1:6" s="96" customFormat="1" ht="25.5">
      <c r="A8" s="90">
        <v>3</v>
      </c>
      <c r="B8" s="268" t="s">
        <v>343</v>
      </c>
      <c r="C8" s="274">
        <v>1221391132.3551195</v>
      </c>
    </row>
    <row r="9" spans="1:6" s="272" customFormat="1">
      <c r="A9" s="119">
        <v>4</v>
      </c>
      <c r="B9" s="121" t="s">
        <v>88</v>
      </c>
      <c r="C9" s="193">
        <v>12793303.795881329</v>
      </c>
    </row>
    <row r="10" spans="1:6" s="96" customFormat="1" outlineLevel="1">
      <c r="A10" s="90">
        <v>5.0999999999999996</v>
      </c>
      <c r="B10" s="91" t="s">
        <v>344</v>
      </c>
      <c r="C10" s="273">
        <v>-18442074.215880007</v>
      </c>
    </row>
    <row r="11" spans="1:6" s="96" customFormat="1" outlineLevel="1">
      <c r="A11" s="90">
        <v>5.2</v>
      </c>
      <c r="B11" s="91" t="s">
        <v>345</v>
      </c>
      <c r="C11" s="273"/>
    </row>
    <row r="12" spans="1:6" s="96" customFormat="1">
      <c r="A12" s="90">
        <v>6</v>
      </c>
      <c r="B12" s="266" t="s">
        <v>87</v>
      </c>
      <c r="C12" s="273"/>
    </row>
    <row r="13" spans="1:6" s="96" customFormat="1" ht="13.5" thickBot="1">
      <c r="A13" s="92">
        <v>7</v>
      </c>
      <c r="B13" s="269" t="s">
        <v>291</v>
      </c>
      <c r="C13" s="275">
        <v>1215742361.9351208</v>
      </c>
    </row>
    <row r="15" spans="1:6">
      <c r="A15" s="290"/>
      <c r="B15" s="290"/>
    </row>
    <row r="16" spans="1:6">
      <c r="A16" s="290"/>
      <c r="B16" s="290"/>
    </row>
    <row r="17" spans="1:5" ht="15">
      <c r="A17" s="285"/>
      <c r="B17" s="286"/>
      <c r="C17" s="290"/>
      <c r="D17" s="290"/>
      <c r="E17" s="290"/>
    </row>
    <row r="18" spans="1:5" ht="15">
      <c r="A18" s="291"/>
      <c r="B18" s="292"/>
      <c r="C18" s="290"/>
      <c r="D18" s="290"/>
      <c r="E18" s="290"/>
    </row>
    <row r="19" spans="1:5">
      <c r="A19" s="293"/>
      <c r="B19" s="287"/>
      <c r="C19" s="290"/>
      <c r="D19" s="290"/>
      <c r="E19" s="290"/>
    </row>
    <row r="20" spans="1:5">
      <c r="A20" s="294"/>
      <c r="B20" s="288"/>
      <c r="C20" s="290"/>
      <c r="D20" s="290"/>
      <c r="E20" s="290"/>
    </row>
    <row r="21" spans="1:5">
      <c r="A21" s="294"/>
      <c r="B21" s="292"/>
      <c r="C21" s="290"/>
      <c r="D21" s="290"/>
      <c r="E21" s="290"/>
    </row>
    <row r="22" spans="1:5">
      <c r="A22" s="293"/>
      <c r="B22" s="289"/>
      <c r="C22" s="290"/>
      <c r="D22" s="290"/>
      <c r="E22" s="290"/>
    </row>
    <row r="23" spans="1:5">
      <c r="A23" s="294"/>
      <c r="B23" s="288"/>
      <c r="C23" s="290"/>
      <c r="D23" s="290"/>
      <c r="E23" s="290"/>
    </row>
    <row r="24" spans="1:5">
      <c r="A24" s="294"/>
      <c r="B24" s="288"/>
      <c r="C24" s="290"/>
      <c r="D24" s="290"/>
      <c r="E24" s="290"/>
    </row>
    <row r="25" spans="1:5">
      <c r="A25" s="294"/>
      <c r="B25" s="295"/>
      <c r="C25" s="290"/>
      <c r="D25" s="290"/>
      <c r="E25" s="290"/>
    </row>
    <row r="26" spans="1:5">
      <c r="A26" s="294"/>
      <c r="B26" s="292"/>
      <c r="C26" s="290"/>
      <c r="D26" s="290"/>
      <c r="E26" s="290"/>
    </row>
    <row r="27" spans="1:5">
      <c r="A27" s="290"/>
      <c r="B27" s="296"/>
      <c r="C27" s="290"/>
      <c r="D27" s="290"/>
      <c r="E27" s="290"/>
    </row>
    <row r="28" spans="1:5">
      <c r="A28" s="290"/>
      <c r="B28" s="296"/>
      <c r="C28" s="290"/>
      <c r="D28" s="290"/>
      <c r="E28" s="290"/>
    </row>
    <row r="29" spans="1:5">
      <c r="A29" s="290"/>
      <c r="B29" s="296"/>
      <c r="C29" s="290"/>
      <c r="D29" s="290"/>
      <c r="E29" s="290"/>
    </row>
    <row r="30" spans="1:5">
      <c r="A30" s="290"/>
      <c r="B30" s="296"/>
      <c r="C30" s="290"/>
      <c r="D30" s="290"/>
      <c r="E30" s="290"/>
    </row>
    <row r="31" spans="1:5">
      <c r="A31" s="290"/>
      <c r="B31" s="296"/>
      <c r="C31" s="290"/>
      <c r="D31" s="290"/>
      <c r="E31" s="290"/>
    </row>
    <row r="32" spans="1:5">
      <c r="A32" s="290"/>
      <c r="B32" s="296"/>
      <c r="C32" s="290"/>
      <c r="D32" s="290"/>
      <c r="E32" s="290"/>
    </row>
    <row r="33" spans="1:5">
      <c r="A33" s="290"/>
      <c r="B33" s="296"/>
      <c r="C33" s="290"/>
      <c r="D33" s="290"/>
      <c r="E33" s="290"/>
    </row>
  </sheetData>
  <pageMargins left="0.7" right="0.7" top="0.75" bottom="0.75" header="0.3" footer="0.3"/>
  <pageSetup paperSize="9" scale="61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xhjaqx6i5xWxZCp4FyWOIN1XUdT0x2qOwiq7ugq+Io4=</DigestValue>
    </Reference>
    <Reference Type="http://www.w3.org/2000/09/xmldsig#Object" URI="#idOfficeObject">
      <DigestMethod Algorithm="http://www.w3.org/2001/04/xmlenc#sha256"/>
      <DigestValue>Ty48KMn0CHs2nBwYJRdtRmyOBjvAVxcBUmMfmBBZoUg=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wHxhiFBMizdVfT5pA/vqJ8IL9EAJ/alZJC6vrf1lJJs=</DigestValue>
    </Reference>
  </SignedInfo>
  <SignatureValue>MuDIY6Bv5BZzuKPCYToepzHSZfoHDgOZD5oXeK7zbeZIZZomZa5lwLDU7S90MQUNwd/+SfqayPea
7tV7eDSmhJNSi61eTtzxEp0PBCPsxEtRjQxrBVX5lILH0yzEj59awTYlOlesnNw70auIDeOinv6o
iANeeQqdtq1wsLgiFymuPauqCf9xM7x1m6PMZaGg3xHVEOLAHaTLy0VXEPA99XoMLYkrb5MygQhs
2LcEjkO5eliZd/w0UnXCi/vvLzIaKxkDdZkgcqmPZBlwovTyon07FaHjoPiW+SSWiInqB4xIPUOc
8X1JQBkiMnsTXFyU6lQu+wCvgZlkPDyt9YVZDA==</SignatureValue>
  <KeyInfo>
    <X509Data>
      <X509Certificate>MIIGOzCCBSOgAwIBAgIKNHGYRQACAABGoTANBgkqhkiG9w0BAQsFADBKMRIwEAYKCZImiZPyLGQBGRYCZ2UxEzARBgoJkiaJk/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+YtBzcvdFk/bAYwSK9E/+Ux2hHYUNl/phK9MSc1runuvC+a6Udt9XlFi3SLCsC2h5S9zIpy9Hc6Jjk1qJBRHCFvT+T3ptq2+HzXQtMjvMYQX8PCI+fhucU96D9bXiDQGYsXcpeJz/IFELUmDN7oPTLEXThRrbT6n6Ekq/f4LoGbp61FYDQY7yof4Vgkh/vn7PBUMNu2e+VC1lDkCPvpeCebLQdG5Il6l66ds1KywIDAQABo4IDMjCCAy4wPAYJKwYBBAGCNxUHBC8wLQYlKwYBBAGCNxUI5rJgg431RIaBmQmDuKFKg76EcQSDxJEzhIOIXQIBZAIBHTAdBgNVHSUEFjAUBggrBgEFBQcDAgYIKwYBBQUHAwQwCwYDVR0PBAQDAgeAMCcGCSsGAQQBgjcVCgQaMBgwCgYIKwYBBQUHAwIwCgYIKwYBBQUHAwQwHQYDVR0OBBYEFBHeEXQ5hW75bP/cbOq5z3heTyJ2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dZxVm0evOsRss94XSBBd2CHZQTXgF+G+QfSVn2ZTM7afKTnD8r5fbEVMxIgCAVpHUvjOwQDxo0A9N8PMP00PZLE9VeFhv1pOVnJgVLbFQhYUqNWtGmPrpOjyWIUyH/bykCJb0SyCkS3VSsdwqntWuqagUHKpVVKvVR9+LuJq1d34Kcf44qCOW+X5Rced2F503tArrp33BH/XufDTQ/WTiKqmopcdAjzgmd71yw1VUFeTnLLRBOeJ75lWwDE2kFWPmn1s5yZCX08vRpJfzdb0Zx/31czehd/yoxCikVAA5WyjDk/YSEB8+EItSn73b2J2Kf/vgQhhFuoy8wvGJ83p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8igWNSnALzT6qef3s/o3oQaYK8kXRV6LBtLyTzhhTrs=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ME4iBJLk1Ukh4j+2aBMD9D0MI86YAZGSCZx95TLrdSA=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8Ik+2aHNiq+4P34Cu2++ZHZlSegUwN76E89jW0MLcO4=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8Ik+2aHNiq+4P34Cu2++ZHZlSegUwN76E89jW0MLcO4=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sharedStrings.xml?ContentType=application/vnd.openxmlformats-officedocument.spreadsheetml.sharedStrings+xml">
        <DigestMethod Algorithm="http://www.w3.org/2001/04/xmlenc#sha256"/>
        <DigestValue>aOcP8Qantnu/bkUki6NNo876Ib2iLFQzYc+6TcwVjCg=</DigestValue>
      </Reference>
      <Reference URI="/xl/styles.xml?ContentType=application/vnd.openxmlformats-officedocument.spreadsheetml.styles+xml">
        <DigestMethod Algorithm="http://www.w3.org/2001/04/xmlenc#sha256"/>
        <DigestValue>EctliGBAOFk2ZiPP80xqLXhTXDYd8pNjo3UAhNUgf54=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CvmUhxS60arwXegF+v/qHsoqAqnUzuVkbnblesbl7Ls=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vxmtsMyKr9qS8uDUNUiuaAycGd2/m7YGSK5Rwu8VFmM=</DigestValue>
      </Reference>
      <Reference URI="/xl/worksheets/sheet10.xml?ContentType=application/vnd.openxmlformats-officedocument.spreadsheetml.worksheet+xml">
        <DigestMethod Algorithm="http://www.w3.org/2001/04/xmlenc#sha256"/>
        <DigestValue>TQSNgVPDRlyNQp8hS9VpjaBpkYEpMI6PGjKSdRREBuo=</DigestValue>
      </Reference>
      <Reference URI="/xl/worksheets/sheet11.xml?ContentType=application/vnd.openxmlformats-officedocument.spreadsheetml.worksheet+xml">
        <DigestMethod Algorithm="http://www.w3.org/2001/04/xmlenc#sha256"/>
        <DigestValue>UVciSCcHma+e5pGc3nIryxdonkvNn94bEMOTd97dZc4=</DigestValue>
      </Reference>
      <Reference URI="/xl/worksheets/sheet12.xml?ContentType=application/vnd.openxmlformats-officedocument.spreadsheetml.worksheet+xml">
        <DigestMethod Algorithm="http://www.w3.org/2001/04/xmlenc#sha256"/>
        <DigestValue>sGWfZPg107pvim9a25CQO0DP2OJflxChaTZBhW+Pc90=</DigestValue>
      </Reference>
      <Reference URI="/xl/worksheets/sheet13.xml?ContentType=application/vnd.openxmlformats-officedocument.spreadsheetml.worksheet+xml">
        <DigestMethod Algorithm="http://www.w3.org/2001/04/xmlenc#sha256"/>
        <DigestValue>OZzj1SnK/C4Quu6oK+MYIFf66V5NZbIFbd+u6qid9U4=</DigestValue>
      </Reference>
      <Reference URI="/xl/worksheets/sheet14.xml?ContentType=application/vnd.openxmlformats-officedocument.spreadsheetml.worksheet+xml">
        <DigestMethod Algorithm="http://www.w3.org/2001/04/xmlenc#sha256"/>
        <DigestValue>1wBBu3pyR+CJAAhy3jStXCXZG9XctabADA2l2b5TXM4=</DigestValue>
      </Reference>
      <Reference URI="/xl/worksheets/sheet15.xml?ContentType=application/vnd.openxmlformats-officedocument.spreadsheetml.worksheet+xml">
        <DigestMethod Algorithm="http://www.w3.org/2001/04/xmlenc#sha256"/>
        <DigestValue>LGYGzpfcm4WjoKAnbMtUBrYVQEnNa50FmyRSpGtbSDw=</DigestValue>
      </Reference>
      <Reference URI="/xl/worksheets/sheet16.xml?ContentType=application/vnd.openxmlformats-officedocument.spreadsheetml.worksheet+xml">
        <DigestMethod Algorithm="http://www.w3.org/2001/04/xmlenc#sha256"/>
        <DigestValue>csqb2KvxVO03ijc5kth2qc1iqOmgYmqt4Vj49ic6kog=</DigestValue>
      </Reference>
      <Reference URI="/xl/worksheets/sheet2.xml?ContentType=application/vnd.openxmlformats-officedocument.spreadsheetml.worksheet+xml">
        <DigestMethod Algorithm="http://www.w3.org/2001/04/xmlenc#sha256"/>
        <DigestValue>j2FRSc7M8JdUtanHgJ19zEhkaiXG467K6MqQ0AijpkE=</DigestValue>
      </Reference>
      <Reference URI="/xl/worksheets/sheet3.xml?ContentType=application/vnd.openxmlformats-officedocument.spreadsheetml.worksheet+xml">
        <DigestMethod Algorithm="http://www.w3.org/2001/04/xmlenc#sha256"/>
        <DigestValue>xvZSOPej9kW8DEBn7hWklLwZGQmPXdBg6Jp+SRbsVSE=</DigestValue>
      </Reference>
      <Reference URI="/xl/worksheets/sheet4.xml?ContentType=application/vnd.openxmlformats-officedocument.spreadsheetml.worksheet+xml">
        <DigestMethod Algorithm="http://www.w3.org/2001/04/xmlenc#sha256"/>
        <DigestValue>EYULEM3OljgnNYkn9WXgPOeq+WTGcNb/aVD2HzQ89tY=</DigestValue>
      </Reference>
      <Reference URI="/xl/worksheets/sheet5.xml?ContentType=application/vnd.openxmlformats-officedocument.spreadsheetml.worksheet+xml">
        <DigestMethod Algorithm="http://www.w3.org/2001/04/xmlenc#sha256"/>
        <DigestValue>KC+W6CPWWZglZ3yyHY2cmhom7BBiFO/wIAayzyzeeu8=</DigestValue>
      </Reference>
      <Reference URI="/xl/worksheets/sheet6.xml?ContentType=application/vnd.openxmlformats-officedocument.spreadsheetml.worksheet+xml">
        <DigestMethod Algorithm="http://www.w3.org/2001/04/xmlenc#sha256"/>
        <DigestValue>37IbvRYhIAkuxKErZEXwmfnUuYzU44SMgdPHhrhy5Ck=</DigestValue>
      </Reference>
      <Reference URI="/xl/worksheets/sheet7.xml?ContentType=application/vnd.openxmlformats-officedocument.spreadsheetml.worksheet+xml">
        <DigestMethod Algorithm="http://www.w3.org/2001/04/xmlenc#sha256"/>
        <DigestValue>2zQy00h/r3PECZoH8yQIuOfs6/NcCrE+gkbQyheIOTo=</DigestValue>
      </Reference>
      <Reference URI="/xl/worksheets/sheet8.xml?ContentType=application/vnd.openxmlformats-officedocument.spreadsheetml.worksheet+xml">
        <DigestMethod Algorithm="http://www.w3.org/2001/04/xmlenc#sha256"/>
        <DigestValue>I1StMKcVOLByydou4Rh64ZywuROPKQev07oIiYVG+V4=</DigestValue>
      </Reference>
      <Reference URI="/xl/worksheets/sheet9.xml?ContentType=application/vnd.openxmlformats-officedocument.spreadsheetml.worksheet+xml">
        <DigestMethod Algorithm="http://www.w3.org/2001/04/xmlenc#sha256"/>
        <DigestValue>HKVEXI3qHxJrTa86xAEV3efsAX19/NxmaWUifn2Kkz0=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2018-04-30T07:17:20Z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For NBG</SignatureComments>
          <WindowsVersion>6.1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2018-04-30T07:17:20Z</xd:SigningTime>
          <xd:SigningCertificate>
            <xd:Cert>
              <xd:CertDigest>
                <DigestMethod Algorithm="http://www.w3.org/2001/04/xmlenc#sha256"/>
                <DigestValue>pom5O9gKiB7wo2jLNWaTVerYy76r+/qjqch80njgidY=</DigestValue>
              </xd:CertDigest>
              <xd:IssuerSerial>
                <X509IssuerName>CN=NBG Class 2 INT Sub CA, DC=nbg, DC=ge</X509IssuerName>
                <X509SerialNumber>247658511365626478479009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For NBG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Bu4f9dFjGZREx1D8CdafgTLGjXc2ysKv5i0SoG0D5m0=</DigestValue>
    </Reference>
    <Reference Type="http://www.w3.org/2000/09/xmldsig#Object" URI="#idOfficeObject">
      <DigestMethod Algorithm="http://www.w3.org/2001/04/xmlenc#sha256"/>
      <DigestValue>AgSGaGfr1aq1C6iPgIgLI7by9He8tNdsz5U1RECAFk0=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qMmkl8QqCe4xEWW446QKIJuAGvePakZ/gMNMwzhKD40=</DigestValue>
    </Reference>
  </SignedInfo>
  <SignatureValue>GSEXlHLYWZPUAC2PfkqXUDAkPOetG3udi7TKkGC7/2FYrpwSDz3dIdEQsmV7FzeKr11ELeD98tN6
paaT8+WVDv8hR/9JVSu2/SWOk/Zti6XlmcqfaaP3eoepZ27VoBVH/Ukhf3OI/+6DNt/y8K5Lzl4L
pSq9KDXIqv3CpHtVhT/c8qeT3NEuKR78cUN7GOOzPzU4KKrET3cTgjcy4JVJKdyNjPzwRCJItfGj
5TPTi7drKQcgkE0USMYfMaTlE94ZN1Ul2ZpjOev24YiD7rSnfbZwNe1KCjA8CI/IhoLdJaL6uX10
gujojdRJ5ypB4fjYj35Z6TkqvtNLdJW1kpq/tQ==</SignatureValue>
  <KeyInfo>
    <X509Data>
      <X509Certificate>MIIGPTCCBSWgAwIBAgIKe4Mt+wACAAAc4DANBgkqhkiG9w0BAQsFADBKMRIwEAYKCZImiZPyLGQBGRYCZ2UxEzARBgoJkiaJk/IsZAEZFgNuYmcxHzAdBgNVBAMTFk5CRyBDbGFzcyAyIElOVCBTdWIgQ0EwHhcNMTcwMjE1MTA0NTIzWhcNMTkwMjE1MTA0NTIzWjA7MRYwFAYDVQQKEw1KU0MgQkFTSVNCQU5LMSEwHwYDVQQDExhCQlMgLSBMaWEgQXNsYW5pa2FzaHZpbGkwggEiMA0GCSqGSIb3DQEBAQUAA4IBDwAwggEKAoIBAQDGVH1a9Ch1XSedupP7lneKbMp8O5Rxp+3kEe2FVAsuO8Ih7AnfP8KDmI40je9te/aOlbBGNHR0+MDsB56vVqPi9zAf1iZ+1/9lNikN9i4Rq8HGWizIVPVTccrCP69q3atnJuZFV/NVD3pKZslJARyZxjdddM+KCJQMg3CZ8l/5hYyxVen20noSJWzNnDwMgMm/jqO24jvZLIPuYo/uW8klIfTrengbprDckmfExRV+tLGKanBiU+WH6Y9qk/UB4ter+C9T7l9F2Gyx75Ol0U6vGcAmPyMwyFUTKukBuHuxGm+wV+fkI6YQZPfaWwtW1Rja/KNDyt/vf3Re9ImYVGolAgMBAAGjggMyMIIDLjA8BgkrBgEEAYI3FQcELzAtBiUrBgEEAYI3FQjmsmCDjfVEhoGZCYO4oUqDvoRxBIHPkBGGr54RAgFkAgEbMB0GA1UdJQQWMBQGCCsGAQUFBwMCBggrBgEFBQcDBDALBgNVHQ8EBAMCB4AwJwYJKwYBBAGCNxUKBBowGDAKBggrBgEFBQcDAjAKBggrBgEFBQcDBDAdBgNVHQ4EFgQU2CJKLLHXu57wRpgmMLUD+os1KR4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DQudxHwnVIkFizK+ZgP57NszbnyRYPlMLTwhrYZv8EYaMTH4lp/V3sdECJy6tkoC4/UeUzavzHclhGSO/us33SNXKSWr9SJQ3AQmc1cS8Pgn2S8nvPAsx/Tv2zm3z9IxBva8r6YfPqpX0+20jhHDYlbaoyU3FttRIZXjoNsO2f5zvomwQLtK84mz68J1+rRezqRyiAPl0KbUSnS/oX40nEuVbVZUxBErEKJ+MGSVdfFpnlA8taSSpAXKx8PvgZ6EM65a3ycF9pXRoNU+z8b22UJwH9WwfoVvAnG4gF374/hDd4+bpDP9lRZsZjYch7Dl6Peew7VVeu8FAjqFXMN7L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8igWNSnALzT6qef3s/o3oQaYK8kXRV6LBtLyTzhhTrs=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ME4iBJLk1Ukh4j+2aBMD9D0MI86YAZGSCZx95TLrdSA=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8Ik+2aHNiq+4P34Cu2++ZHZlSegUwN76E89jW0MLcO4=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mFzdDt5kGIG479WIuDJyXIJm0k6tsezhm9oYgCy5nrQ=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8Ik+2aHNiq+4P34Cu2++ZHZlSegUwN76E89jW0MLcO4=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7qIrovNZfT6AZ5yIxIIPi4mFpGPqkEpJC/WTBo4N5Q8=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sharedStrings.xml?ContentType=application/vnd.openxmlformats-officedocument.spreadsheetml.sharedStrings+xml">
        <DigestMethod Algorithm="http://www.w3.org/2001/04/xmlenc#sha256"/>
        <DigestValue>aOcP8Qantnu/bkUki6NNo876Ib2iLFQzYc+6TcwVjCg=</DigestValue>
      </Reference>
      <Reference URI="/xl/styles.xml?ContentType=application/vnd.openxmlformats-officedocument.spreadsheetml.styles+xml">
        <DigestMethod Algorithm="http://www.w3.org/2001/04/xmlenc#sha256"/>
        <DigestValue>EctliGBAOFk2ZiPP80xqLXhTXDYd8pNjo3UAhNUgf54=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CvmUhxS60arwXegF+v/qHsoqAqnUzuVkbnblesbl7Ls=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vxmtsMyKr9qS8uDUNUiuaAycGd2/m7YGSK5Rwu8VFmM=</DigestValue>
      </Reference>
      <Reference URI="/xl/worksheets/sheet10.xml?ContentType=application/vnd.openxmlformats-officedocument.spreadsheetml.worksheet+xml">
        <DigestMethod Algorithm="http://www.w3.org/2001/04/xmlenc#sha256"/>
        <DigestValue>TQSNgVPDRlyNQp8hS9VpjaBpkYEpMI6PGjKSdRREBuo=</DigestValue>
      </Reference>
      <Reference URI="/xl/worksheets/sheet11.xml?ContentType=application/vnd.openxmlformats-officedocument.spreadsheetml.worksheet+xml">
        <DigestMethod Algorithm="http://www.w3.org/2001/04/xmlenc#sha256"/>
        <DigestValue>UVciSCcHma+e5pGc3nIryxdonkvNn94bEMOTd97dZc4=</DigestValue>
      </Reference>
      <Reference URI="/xl/worksheets/sheet12.xml?ContentType=application/vnd.openxmlformats-officedocument.spreadsheetml.worksheet+xml">
        <DigestMethod Algorithm="http://www.w3.org/2001/04/xmlenc#sha256"/>
        <DigestValue>sGWfZPg107pvim9a25CQO0DP2OJflxChaTZBhW+Pc90=</DigestValue>
      </Reference>
      <Reference URI="/xl/worksheets/sheet13.xml?ContentType=application/vnd.openxmlformats-officedocument.spreadsheetml.worksheet+xml">
        <DigestMethod Algorithm="http://www.w3.org/2001/04/xmlenc#sha256"/>
        <DigestValue>OZzj1SnK/C4Quu6oK+MYIFf66V5NZbIFbd+u6qid9U4=</DigestValue>
      </Reference>
      <Reference URI="/xl/worksheets/sheet14.xml?ContentType=application/vnd.openxmlformats-officedocument.spreadsheetml.worksheet+xml">
        <DigestMethod Algorithm="http://www.w3.org/2001/04/xmlenc#sha256"/>
        <DigestValue>1wBBu3pyR+CJAAhy3jStXCXZG9XctabADA2l2b5TXM4=</DigestValue>
      </Reference>
      <Reference URI="/xl/worksheets/sheet15.xml?ContentType=application/vnd.openxmlformats-officedocument.spreadsheetml.worksheet+xml">
        <DigestMethod Algorithm="http://www.w3.org/2001/04/xmlenc#sha256"/>
        <DigestValue>LGYGzpfcm4WjoKAnbMtUBrYVQEnNa50FmyRSpGtbSDw=</DigestValue>
      </Reference>
      <Reference URI="/xl/worksheets/sheet16.xml?ContentType=application/vnd.openxmlformats-officedocument.spreadsheetml.worksheet+xml">
        <DigestMethod Algorithm="http://www.w3.org/2001/04/xmlenc#sha256"/>
        <DigestValue>csqb2KvxVO03ijc5kth2qc1iqOmgYmqt4Vj49ic6kog=</DigestValue>
      </Reference>
      <Reference URI="/xl/worksheets/sheet2.xml?ContentType=application/vnd.openxmlformats-officedocument.spreadsheetml.worksheet+xml">
        <DigestMethod Algorithm="http://www.w3.org/2001/04/xmlenc#sha256"/>
        <DigestValue>j2FRSc7M8JdUtanHgJ19zEhkaiXG467K6MqQ0AijpkE=</DigestValue>
      </Reference>
      <Reference URI="/xl/worksheets/sheet3.xml?ContentType=application/vnd.openxmlformats-officedocument.spreadsheetml.worksheet+xml">
        <DigestMethod Algorithm="http://www.w3.org/2001/04/xmlenc#sha256"/>
        <DigestValue>xvZSOPej9kW8DEBn7hWklLwZGQmPXdBg6Jp+SRbsVSE=</DigestValue>
      </Reference>
      <Reference URI="/xl/worksheets/sheet4.xml?ContentType=application/vnd.openxmlformats-officedocument.spreadsheetml.worksheet+xml">
        <DigestMethod Algorithm="http://www.w3.org/2001/04/xmlenc#sha256"/>
        <DigestValue>EYULEM3OljgnNYkn9WXgPOeq+WTGcNb/aVD2HzQ89tY=</DigestValue>
      </Reference>
      <Reference URI="/xl/worksheets/sheet5.xml?ContentType=application/vnd.openxmlformats-officedocument.spreadsheetml.worksheet+xml">
        <DigestMethod Algorithm="http://www.w3.org/2001/04/xmlenc#sha256"/>
        <DigestValue>KC+W6CPWWZglZ3yyHY2cmhom7BBiFO/wIAayzyzeeu8=</DigestValue>
      </Reference>
      <Reference URI="/xl/worksheets/sheet6.xml?ContentType=application/vnd.openxmlformats-officedocument.spreadsheetml.worksheet+xml">
        <DigestMethod Algorithm="http://www.w3.org/2001/04/xmlenc#sha256"/>
        <DigestValue>37IbvRYhIAkuxKErZEXwmfnUuYzU44SMgdPHhrhy5Ck=</DigestValue>
      </Reference>
      <Reference URI="/xl/worksheets/sheet7.xml?ContentType=application/vnd.openxmlformats-officedocument.spreadsheetml.worksheet+xml">
        <DigestMethod Algorithm="http://www.w3.org/2001/04/xmlenc#sha256"/>
        <DigestValue>2zQy00h/r3PECZoH8yQIuOfs6/NcCrE+gkbQyheIOTo=</DigestValue>
      </Reference>
      <Reference URI="/xl/worksheets/sheet8.xml?ContentType=application/vnd.openxmlformats-officedocument.spreadsheetml.worksheet+xml">
        <DigestMethod Algorithm="http://www.w3.org/2001/04/xmlenc#sha256"/>
        <DigestValue>I1StMKcVOLByydou4Rh64ZywuROPKQev07oIiYVG+V4=</DigestValue>
      </Reference>
      <Reference URI="/xl/worksheets/sheet9.xml?ContentType=application/vnd.openxmlformats-officedocument.spreadsheetml.worksheet+xml">
        <DigestMethod Algorithm="http://www.w3.org/2001/04/xmlenc#sha256"/>
        <DigestValue>HKVEXI3qHxJrTa86xAEV3efsAX19/NxmaWUifn2Kkz0=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2018-04-30T08:39:19Z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2018-04-30T08:39:19Z</xd:SigningTime>
          <xd:SigningCertificate>
            <xd:Cert>
              <xd:CertDigest>
                <DigestMethod Algorithm="http://www.w3.org/2001/04/xmlenc#sha256"/>
                <DigestValue>ZNfH+qfjnwEtXM+lV+ObJRD9De/x5/3dy4hyPQmjRQo=</DigestValue>
              </xd:CertDigest>
              <xd:IssuerSerial>
                <X509IssuerName>CN=NBG Class 2 INT Sub CA, DC=nbg, DC=ge</X509IssuerName>
                <X509SerialNumber>583270914108581763620064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2018-04-30T07:13:30Z</dcterms:modified>
</cp:coreProperties>
</file>