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EA3A1991-5788-475D-8A6A-5FE28B352093}" xr6:coauthVersionLast="47" xr6:coauthVersionMax="47" xr10:uidLastSave="{00000000-0000-0000-0000-000000000000}"/>
  <bookViews>
    <workbookView xWindow="-120" yWindow="-120" windowWidth="29040" windowHeight="15840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0" l="1"/>
  <c r="E6" i="40"/>
  <c r="C6" i="40"/>
  <c r="F10" i="40" l="1"/>
  <c r="G10" i="40" s="1"/>
  <c r="N19" i="63"/>
  <c r="M19" i="63"/>
  <c r="O19" i="63" s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E37" i="67"/>
  <c r="D37" i="67"/>
  <c r="C37" i="67"/>
  <c r="E29" i="67"/>
  <c r="D29" i="67"/>
  <c r="C29" i="67"/>
  <c r="E18" i="67"/>
  <c r="D18" i="67"/>
  <c r="C18" i="67"/>
  <c r="D22" i="50" l="1"/>
  <c r="E22" i="50"/>
  <c r="D15" i="72"/>
  <c r="C15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<sst xmlns="http://schemas.openxmlformats.org/spreadsheetml/2006/main" count="226" uniqueCount="139">
  <si>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</si>
  <si>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</si>
  <si>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</si>
  <si>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</si>
  <si>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</si>
  <si>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</si>
  <si>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</si>
  <si>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</si>
  <si>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</si>
  <si>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</si>
  <si>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</si>
  <si>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</si>
  <si>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</si>
  <si>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</si>
  <si>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</si>
  <si>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</si>
  <si>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</si>
  <si>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</si>
  <si>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</si>
  <si>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</si>
  <si>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</si>
  <si>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</si>
  <si>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</si>
  <si>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</si>
  <si>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</si>
  <si>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</si>
  <si>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</si>
  <si>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</si>
  <si>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</si>
  <si>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</si>
  <si>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</si>
  <si>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</si>
  <si>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</si>
  <si>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</si>
  <si>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</si>
  <si>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</si>
  <si>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</si>
  <si>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</si>
  <si>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</si>
  <si>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</si>
  <si>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</si>
  <si>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</si>
  <si>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</si>
  <si>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</si>
  <si>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</si>
  <si>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</si>
  <si>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</si>
  <si>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</si>
  <si>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</si>
  <si>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</si>
  <si>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</si>
  <si>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</si>
  <si>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</si>
  <si>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</si>
  <si>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</si>
  <si>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</si>
  <si>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</si>
  <si>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</si>
  <si>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</si>
  <si>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</si>
  <si>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</si>
  <si>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</si>
  <si>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</si>
  <si>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</si>
  <si>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</si>
  <si>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</si>
  <si>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</si>
  <si>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</si>
  <si>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</si>
  <si>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</si>
  <si>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</si>
  <si>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</si>
  <si>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</si>
  <si>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</si>
  <si>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</si>
  <si>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</si>
  <si>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</si>
  <si>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</si>
  <si>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</si>
  <si>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</si>
  <si>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</si>
  <si>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</si>
  <si>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</si>
  <si>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</si>
  <si>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</si>
  <si>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</si>
  <si>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</si>
  <si>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</si>
  <si>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</si>
  <si>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</si>
  <si>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</si>
  <si>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</si>
  <si>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</si>
  <si>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</si>
  <si>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</si>
  <si>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</si>
  <si>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</si>
  <si>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</si>
  <si>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</si>
  <si>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</si>
  <si>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</si>
  <si>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</si>
  <si>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</si>
  <si>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</si>
  <si>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</si>
  <si>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</si>
  <si>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</si>
  <si>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</si>
  <si>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</si>
  <si>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</si>
  <si>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</si>
  <si>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</si>
  <si>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</si>
  <si>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</si>
  <si>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</si>
  <si>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</si>
  <si>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Silk bank</t>
  </si>
  <si>
    <t>Cash and cash equivalents</t>
  </si>
  <si>
    <t>Amounts due from credit institutions</t>
  </si>
  <si>
    <t>Investment securities</t>
  </si>
  <si>
    <t>Loans to customers</t>
  </si>
  <si>
    <t xml:space="preserve">Property and equipment </t>
  </si>
  <si>
    <t>Intangible assets</t>
  </si>
  <si>
    <t>Assets held for sale</t>
  </si>
  <si>
    <t>Other assets</t>
  </si>
  <si>
    <t>Current accounts and deposits from customers</t>
  </si>
  <si>
    <t>Subordinated debts</t>
  </si>
  <si>
    <t>Deferred tax liabilities</t>
  </si>
  <si>
    <t>Other liabilities</t>
  </si>
  <si>
    <t>Share capital</t>
  </si>
  <si>
    <t>United Clearing Center JSC</t>
  </si>
  <si>
    <t>2021</t>
  </si>
  <si>
    <t>*</t>
  </si>
  <si>
    <t>Right-of-use assets</t>
  </si>
  <si>
    <t>Amounts due to credit institutions</t>
  </si>
  <si>
    <t>Lease liabilities</t>
  </si>
  <si>
    <t>Reserves</t>
  </si>
  <si>
    <t>Accumulated loss</t>
  </si>
  <si>
    <t>The difference between the IFRS statement and the Pillar 3 report is related to the deposits reserved under issued guarantees and derivative contracts, which in the IFRS statement are presented under other liabilities caption, and for supervisory purposes - in term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</si>
</sst>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4" fillId="0" borderId="4" xfId="0" applyNumberFormat="1" applyFont="1" applyBorder="1" applyAlignment="1" applyProtection="1">
      <alignment horizontal="center" vertical="center" wrapText="1"/>
      <protection locked="0"/>
    </xf>
    <xf numFmtId="192" fontId="3" fillId="0" borderId="4" xfId="0" applyNumberFormat="1" applyFont="1" applyBorder="1" applyProtection="1">
      <protection locked="0"/>
    </xf>
    <xf numFmtId="0" fontId="88" fillId="0" borderId="2" xfId="20955" applyFont="1" applyBorder="1" applyAlignment="1">
      <alignment horizontal="center" vertic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5" xfId="8" applyBorder="1"/>
    <xf numFmtId="0" fontId="89" fillId="0" borderId="16" xfId="0" applyFont="1" applyBorder="1"/>
    <xf numFmtId="0" fontId="89" fillId="0" borderId="16" xfId="0" applyFont="1" applyBorder="1" applyAlignment="1">
      <alignment horizontal="center"/>
    </xf>
    <xf numFmtId="0" fontId="89" fillId="0" borderId="17" xfId="0" applyFont="1" applyBorder="1"/>
    <xf numFmtId="0" fontId="2" fillId="0" borderId="44" xfId="20955" applyBorder="1"/>
    <xf numFmtId="0" fontId="91" fillId="0" borderId="0" xfId="0" applyFont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Border="1" applyAlignment="1">
      <alignment horizontal="center" vertical="center" wrapText="1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43" fontId="3" fillId="0" borderId="2" xfId="20956" applyFont="1" applyBorder="1" applyAlignment="1" applyProtection="1">
      <protection locked="0"/>
    </xf>
    <xf numFmtId="192" fontId="3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192" fontId="3" fillId="0" borderId="4" xfId="0" applyNumberFormat="1" applyFont="1" applyBorder="1" applyAlignment="1" applyProtection="1">
      <alignment horizontal="right"/>
      <protection locked="0"/>
    </xf>
    <xf numFmtId="192" fontId="3" fillId="0" borderId="2" xfId="0" applyNumberFormat="1" applyFont="1" applyBorder="1" applyAlignment="1" applyProtection="1">
      <alignment horizontal="right" vertical="center"/>
      <protection locked="0"/>
    </xf>
    <xf numFmtId="192" fontId="4" fillId="35" borderId="16" xfId="0" applyNumberFormat="1" applyFont="1" applyFill="1" applyBorder="1" applyAlignment="1">
      <alignment horizontal="right" vertical="center"/>
    </xf>
    <xf numFmtId="14" fontId="6" fillId="0" borderId="0" xfId="8" applyNumberFormat="1" applyFont="1" applyAlignment="1">
      <alignment horizontal="left"/>
    </xf>
    <xf numFmtId="192" fontId="3" fillId="0" borderId="4" xfId="0" applyNumberFormat="1" applyFont="1" applyBorder="1" applyAlignment="1" applyProtection="1">
      <alignment horizontal="right" vertical="center" wrapText="1"/>
      <protection locked="0"/>
    </xf>
    <xf numFmtId="43" fontId="3" fillId="0" borderId="2" xfId="20956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horizontal="right" vertical="center" wrapText="1"/>
      <protection locked="0"/>
    </xf>
    <xf numFmtId="192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39" xfId="8" applyBorder="1" applyAlignment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  <sheetName val="დამხმარე გვარდი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  <sheetName val="Trial Balance"/>
      <sheetName val="Depos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11" sqref="B11"/>
    </sheetView>
  </sheetViews>
  <sheetFormatPr defaultRowHeight="15"/>
  <cols>
    <col min="1" max="1" width="9.7109375" style="21" bestFit="1" customWidth="1"/>
    <col min="2" max="2" width="128.7109375" bestFit="1" customWidth="1"/>
    <col min="3" max="3" width="39.42578125" customWidth="1"/>
  </cols>
  <sheetData>
    <row r="1" spans="1:3" ht="15.75">
      <c r="A1" s="19" t="s">
        <v>15</v>
      </c>
      <c r="B1" s="32" t="s">
        <v>17</v>
      </c>
      <c r="C1" s="15"/>
    </row>
    <row r="2" spans="1:3">
      <c r="A2" s="20">
        <v>20</v>
      </c>
      <c r="B2" s="16" t="s">
        <v>19</v>
      </c>
      <c r="C2" s="8"/>
    </row>
    <row r="3" spans="1:3">
      <c r="A3" s="20">
        <v>21</v>
      </c>
      <c r="B3" s="16" t="s">
        <v>16</v>
      </c>
    </row>
    <row r="4" spans="1:3">
      <c r="A4" s="20">
        <v>22</v>
      </c>
      <c r="B4" s="16" t="s">
        <v>18</v>
      </c>
    </row>
    <row r="5" spans="1:3">
      <c r="A5" s="20">
        <v>23</v>
      </c>
      <c r="B5" s="16" t="s">
        <v>20</v>
      </c>
    </row>
    <row r="6" spans="1:3">
      <c r="A6" s="20">
        <v>24</v>
      </c>
      <c r="B6" s="16" t="s">
        <v>21</v>
      </c>
      <c r="C6" s="1"/>
    </row>
    <row r="7" spans="1:3">
      <c r="A7" s="20">
        <v>25</v>
      </c>
      <c r="B7" s="16" t="s">
        <v>22</v>
      </c>
    </row>
    <row r="8" spans="1:3">
      <c r="A8" s="20">
        <v>26</v>
      </c>
      <c r="B8" s="16" t="s">
        <v>97</v>
      </c>
    </row>
    <row r="9" spans="1:3">
      <c r="A9" s="20">
        <v>27</v>
      </c>
      <c r="B9" s="16" t="s">
        <v>23</v>
      </c>
    </row>
    <row r="10" spans="1:3">
      <c r="C10" s="15"/>
    </row>
    <row r="11" spans="1:3" ht="30">
      <c r="B11" s="144" t="s">
        <v>115</v>
      </c>
      <c r="C11" s="15"/>
    </row>
    <row r="14" spans="1:3">
      <c r="B14" s="7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K50"/>
  <sheetViews>
    <sheetView tabSelected="1" zoomScale="115" zoomScaleNormal="115" workbookViewId="0">
      <pane xSplit="1" ySplit="4" topLeftCell="B22" activePane="bottomRight" state="frozen"/>
      <selection activeCell="L18" sqref="L18"/>
      <selection pane="topRight" activeCell="L18" sqref="L18"/>
      <selection pane="bottomLeft" activeCell="L18" sqref="L18"/>
      <selection pane="bottomRight" activeCell="B40" sqref="B40:E40"/>
    </sheetView>
  </sheetViews>
  <sheetFormatPr defaultColWidth="9.140625" defaultRowHeight="12.75"/>
  <cols>
    <col min="1" max="1" width="10.5703125" style="1" bestFit="1" customWidth="1"/>
    <col min="2" max="2" width="28" style="1" customWidth="1"/>
    <col min="3" max="3" width="29.7109375" style="1" customWidth="1"/>
    <col min="4" max="4" width="38.5703125" style="1" customWidth="1"/>
    <col min="5" max="5" width="13.28515625" style="1" customWidth="1"/>
    <col min="6" max="8" width="9.140625" style="1"/>
    <col min="9" max="9" width="27" style="1" customWidth="1"/>
    <col min="10" max="16384" width="9.140625" style="1"/>
  </cols>
  <sheetData>
    <row r="1" spans="1:11" ht="15">
      <c r="A1" s="2" t="s">
        <v>24</v>
      </c>
      <c r="B1" s="1" t="s">
        <v>116</v>
      </c>
    </row>
    <row r="2" spans="1:11" s="2" customFormat="1" ht="15.75" customHeight="1">
      <c r="A2" s="2" t="s">
        <v>25</v>
      </c>
      <c r="B2" s="153">
        <v>45291</v>
      </c>
    </row>
    <row r="3" spans="1:11">
      <c r="C3" s="8"/>
      <c r="D3" s="8"/>
      <c r="E3" s="4"/>
    </row>
    <row r="4" spans="1:11" ht="13.5" thickBot="1">
      <c r="A4" s="22" t="s">
        <v>112</v>
      </c>
      <c r="B4" s="163" t="s">
        <v>19</v>
      </c>
      <c r="C4" s="164"/>
      <c r="D4" s="8"/>
      <c r="E4" s="4"/>
    </row>
    <row r="5" spans="1:11">
      <c r="A5" s="23"/>
      <c r="B5" s="11" t="s">
        <v>0</v>
      </c>
      <c r="C5" s="13" t="s">
        <v>1</v>
      </c>
      <c r="D5" s="14" t="s">
        <v>2</v>
      </c>
      <c r="E5" s="11" t="s">
        <v>3</v>
      </c>
    </row>
    <row r="6" spans="1:11" ht="16.899999999999999" customHeight="1">
      <c r="A6" s="165"/>
      <c r="B6" s="166" t="s">
        <v>61</v>
      </c>
      <c r="C6" s="158" t="s">
        <v>62</v>
      </c>
      <c r="D6" s="158" t="s">
        <v>63</v>
      </c>
      <c r="E6" s="158" t="s">
        <v>64</v>
      </c>
    </row>
    <row r="7" spans="1:11" ht="14.45" customHeight="1">
      <c r="A7" s="165"/>
      <c r="B7" s="166"/>
      <c r="C7" s="159"/>
      <c r="D7" s="159"/>
      <c r="E7" s="159"/>
    </row>
    <row r="8" spans="1:11">
      <c r="A8" s="165"/>
      <c r="B8" s="166"/>
      <c r="C8" s="160"/>
      <c r="D8" s="160"/>
      <c r="E8" s="160"/>
    </row>
    <row r="9" spans="1:11">
      <c r="A9" s="25">
        <v>1</v>
      </c>
      <c r="B9" s="26" t="s">
        <v>117</v>
      </c>
      <c r="C9" s="151">
        <v>31252615.308818024</v>
      </c>
      <c r="D9" s="151">
        <v>31252615.308818024</v>
      </c>
      <c r="E9" s="27"/>
      <c r="J9" s="157"/>
      <c r="K9" s="157"/>
    </row>
    <row r="10" spans="1:11" ht="25.5">
      <c r="A10" s="25">
        <v>2</v>
      </c>
      <c r="B10" s="28" t="s">
        <v>118</v>
      </c>
      <c r="C10" s="151">
        <v>22854280.532800838</v>
      </c>
      <c r="D10" s="151">
        <v>22881174.532800842</v>
      </c>
      <c r="E10" s="27"/>
      <c r="J10" s="157"/>
      <c r="K10" s="157"/>
    </row>
    <row r="11" spans="1:11">
      <c r="A11" s="25">
        <v>3</v>
      </c>
      <c r="B11" s="26" t="s">
        <v>120</v>
      </c>
      <c r="C11" s="151">
        <v>55240269.70518434</v>
      </c>
      <c r="D11" s="151">
        <v>55240269.705184333</v>
      </c>
      <c r="E11" s="27"/>
      <c r="J11" s="157"/>
      <c r="K11" s="157"/>
    </row>
    <row r="12" spans="1:11">
      <c r="A12" s="25">
        <v>4</v>
      </c>
      <c r="B12" s="26" t="s">
        <v>119</v>
      </c>
      <c r="C12" s="151">
        <v>27213770.959984913</v>
      </c>
      <c r="D12" s="151">
        <v>27213770.959984913</v>
      </c>
      <c r="E12" s="27"/>
      <c r="J12" s="157"/>
      <c r="K12" s="157"/>
    </row>
    <row r="13" spans="1:11">
      <c r="A13" s="25">
        <v>5</v>
      </c>
      <c r="B13" s="29" t="s">
        <v>121</v>
      </c>
      <c r="C13" s="151">
        <v>19306314.06000001</v>
      </c>
      <c r="D13" s="151">
        <v>19306314.060000006</v>
      </c>
      <c r="E13" s="27"/>
      <c r="J13" s="157"/>
      <c r="K13" s="157"/>
    </row>
    <row r="14" spans="1:11">
      <c r="A14" s="25">
        <v>6</v>
      </c>
      <c r="B14" s="29" t="s">
        <v>133</v>
      </c>
      <c r="C14" s="151">
        <v>1191468.2658125381</v>
      </c>
      <c r="D14" s="151">
        <v>1191468.2658125381</v>
      </c>
      <c r="E14" s="27"/>
      <c r="J14" s="157"/>
      <c r="K14" s="157"/>
    </row>
    <row r="15" spans="1:11">
      <c r="A15" s="25">
        <v>7</v>
      </c>
      <c r="B15" s="29" t="s">
        <v>122</v>
      </c>
      <c r="C15" s="151">
        <v>1120485.04</v>
      </c>
      <c r="D15" s="151">
        <v>1120485.0400000012</v>
      </c>
      <c r="E15" s="27"/>
      <c r="J15" s="157"/>
      <c r="K15" s="157"/>
    </row>
    <row r="16" spans="1:11">
      <c r="A16" s="25">
        <v>8</v>
      </c>
      <c r="B16" s="26" t="s">
        <v>123</v>
      </c>
      <c r="C16" s="151">
        <v>3651626.4593548668</v>
      </c>
      <c r="D16" s="151">
        <v>3651626.4593548691</v>
      </c>
      <c r="E16" s="27"/>
      <c r="J16" s="157"/>
      <c r="K16" s="157"/>
    </row>
    <row r="17" spans="1:11">
      <c r="A17" s="25">
        <v>9</v>
      </c>
      <c r="B17" s="26" t="s">
        <v>124</v>
      </c>
      <c r="C17" s="151">
        <v>5260013.9819359649</v>
      </c>
      <c r="D17" s="151">
        <v>5233119.9219358377</v>
      </c>
      <c r="E17" s="27"/>
      <c r="J17" s="157"/>
      <c r="K17" s="157"/>
    </row>
    <row r="18" spans="1:11" ht="13.5" thickBot="1">
      <c r="A18" s="10"/>
      <c r="B18" s="17" t="s">
        <v>66</v>
      </c>
      <c r="C18" s="152">
        <f>SUM(C9:C17)</f>
        <v>167090844.31389153</v>
      </c>
      <c r="D18" s="152">
        <f t="shared" ref="D18:E18" si="0">SUM(D9:D17)</f>
        <v>167090844.25389138</v>
      </c>
      <c r="E18" s="24">
        <f t="shared" si="0"/>
        <v>0</v>
      </c>
      <c r="J18" s="157"/>
      <c r="K18" s="157"/>
    </row>
    <row r="19" spans="1:11">
      <c r="A19" s="9"/>
      <c r="B19" s="11" t="s">
        <v>0</v>
      </c>
      <c r="C19" s="13" t="s">
        <v>1</v>
      </c>
      <c r="D19" s="14" t="s">
        <v>2</v>
      </c>
      <c r="E19" s="11" t="s">
        <v>3</v>
      </c>
      <c r="J19" s="157"/>
      <c r="K19" s="157"/>
    </row>
    <row r="20" spans="1:11" ht="14.45" customHeight="1">
      <c r="A20" s="165"/>
      <c r="B20" s="158" t="s">
        <v>67</v>
      </c>
      <c r="C20" s="162" t="s">
        <v>62</v>
      </c>
      <c r="D20" s="162" t="s">
        <v>63</v>
      </c>
      <c r="E20" s="158" t="s">
        <v>64</v>
      </c>
      <c r="J20" s="157"/>
      <c r="K20" s="157"/>
    </row>
    <row r="21" spans="1:11" ht="14.45" customHeight="1">
      <c r="A21" s="165"/>
      <c r="B21" s="159"/>
      <c r="C21" s="162"/>
      <c r="D21" s="162"/>
      <c r="E21" s="159"/>
      <c r="J21" s="157"/>
      <c r="K21" s="157"/>
    </row>
    <row r="22" spans="1:11" ht="100.15" customHeight="1">
      <c r="A22" s="165"/>
      <c r="B22" s="160"/>
      <c r="C22" s="162"/>
      <c r="D22" s="162"/>
      <c r="E22" s="160"/>
      <c r="J22" s="157"/>
      <c r="K22" s="157"/>
    </row>
    <row r="23" spans="1:11">
      <c r="A23" s="5">
        <v>1</v>
      </c>
      <c r="B23" s="12" t="s">
        <v>134</v>
      </c>
      <c r="C23" s="155">
        <v>297711.84999999998</v>
      </c>
      <c r="D23" s="155">
        <v>297711.84999999998</v>
      </c>
      <c r="E23" s="30"/>
      <c r="J23" s="157"/>
      <c r="K23" s="157"/>
    </row>
    <row r="24" spans="1:11">
      <c r="A24" s="5">
        <v>2</v>
      </c>
      <c r="B24" s="12" t="s">
        <v>125</v>
      </c>
      <c r="C24" s="147">
        <v>98648751.862684414</v>
      </c>
      <c r="D24" s="147">
        <v>100338883.91268444</v>
      </c>
      <c r="E24" s="27" t="s">
        <v>132</v>
      </c>
      <c r="J24" s="157"/>
      <c r="K24" s="157"/>
    </row>
    <row r="25" spans="1:11">
      <c r="A25" s="5">
        <v>3</v>
      </c>
      <c r="B25" s="12" t="s">
        <v>126</v>
      </c>
      <c r="C25" s="147">
        <v>2878544.5300000003</v>
      </c>
      <c r="D25" s="147">
        <v>2878544.5300000003</v>
      </c>
      <c r="E25" s="27"/>
      <c r="J25" s="157"/>
      <c r="K25" s="157"/>
    </row>
    <row r="26" spans="1:11">
      <c r="A26" s="5">
        <v>4</v>
      </c>
      <c r="B26" s="6" t="s">
        <v>127</v>
      </c>
      <c r="C26" s="147">
        <v>1831361.398579011</v>
      </c>
      <c r="D26" s="147">
        <v>1831361.398579011</v>
      </c>
      <c r="E26" s="27"/>
      <c r="J26" s="157"/>
      <c r="K26" s="157"/>
    </row>
    <row r="27" spans="1:11">
      <c r="A27" s="5">
        <v>5</v>
      </c>
      <c r="B27" s="6" t="s">
        <v>135</v>
      </c>
      <c r="C27" s="147">
        <v>1254315.1698760432</v>
      </c>
      <c r="D27" s="147">
        <v>1254315.1698760432</v>
      </c>
      <c r="E27" s="27"/>
      <c r="J27" s="157"/>
      <c r="K27" s="157"/>
    </row>
    <row r="28" spans="1:11">
      <c r="A28" s="5">
        <v>6</v>
      </c>
      <c r="B28" s="6" t="s">
        <v>128</v>
      </c>
      <c r="C28" s="147">
        <v>2965418.520082464</v>
      </c>
      <c r="D28" s="147">
        <v>1275286.4700830446</v>
      </c>
      <c r="E28" s="27" t="s">
        <v>132</v>
      </c>
      <c r="J28" s="157"/>
      <c r="K28" s="157"/>
    </row>
    <row r="29" spans="1:11" ht="13.5" thickBot="1">
      <c r="A29" s="10"/>
      <c r="B29" s="18" t="s">
        <v>68</v>
      </c>
      <c r="C29" s="24">
        <f>SUM(C23:C28)</f>
        <v>107876103.33122192</v>
      </c>
      <c r="D29" s="24">
        <f>SUM(D23:D28)</f>
        <v>107876103.33122253</v>
      </c>
      <c r="E29" s="24">
        <f>SUM(E23:E28)</f>
        <v>0</v>
      </c>
      <c r="J29" s="157"/>
      <c r="K29" s="157"/>
    </row>
    <row r="30" spans="1:11">
      <c r="A30" s="9"/>
      <c r="B30" s="11" t="s">
        <v>0</v>
      </c>
      <c r="C30" s="13" t="s">
        <v>1</v>
      </c>
      <c r="D30" s="14" t="s">
        <v>2</v>
      </c>
      <c r="E30" s="11" t="s">
        <v>3</v>
      </c>
      <c r="J30" s="157"/>
      <c r="K30" s="157"/>
    </row>
    <row r="31" spans="1:11">
      <c r="A31" s="165"/>
      <c r="B31" s="158" t="s">
        <v>69</v>
      </c>
      <c r="C31" s="162" t="s">
        <v>62</v>
      </c>
      <c r="D31" s="162" t="s">
        <v>63</v>
      </c>
      <c r="E31" s="162" t="s">
        <v>64</v>
      </c>
      <c r="J31" s="157"/>
      <c r="K31" s="157"/>
    </row>
    <row r="32" spans="1:11">
      <c r="A32" s="165"/>
      <c r="B32" s="159"/>
      <c r="C32" s="162"/>
      <c r="D32" s="162"/>
      <c r="E32" s="162"/>
      <c r="J32" s="157"/>
      <c r="K32" s="157"/>
    </row>
    <row r="33" spans="1:11">
      <c r="A33" s="165"/>
      <c r="B33" s="160"/>
      <c r="C33" s="162"/>
      <c r="D33" s="162"/>
      <c r="E33" s="162"/>
      <c r="J33" s="157"/>
      <c r="K33" s="157"/>
    </row>
    <row r="34" spans="1:11">
      <c r="A34" s="5">
        <v>1</v>
      </c>
      <c r="B34" s="12" t="s">
        <v>129</v>
      </c>
      <c r="C34" s="154">
        <v>72746400</v>
      </c>
      <c r="D34" s="154">
        <v>72746400</v>
      </c>
      <c r="E34" s="30"/>
      <c r="J34" s="157"/>
      <c r="K34" s="157"/>
    </row>
    <row r="35" spans="1:11">
      <c r="A35" s="5">
        <v>2</v>
      </c>
      <c r="B35" s="12" t="s">
        <v>136</v>
      </c>
      <c r="C35" s="150">
        <v>3985507.7298158458</v>
      </c>
      <c r="D35" s="150">
        <v>3985507.7298158458</v>
      </c>
      <c r="E35" s="31"/>
      <c r="J35" s="157"/>
      <c r="K35" s="157"/>
    </row>
    <row r="36" spans="1:11" ht="13.9" customHeight="1">
      <c r="A36" s="5">
        <v>3</v>
      </c>
      <c r="B36" s="12" t="s">
        <v>137</v>
      </c>
      <c r="C36" s="150">
        <v>-17517167.051147025</v>
      </c>
      <c r="D36" s="150">
        <v>-17517167.051147021</v>
      </c>
      <c r="E36" s="31"/>
      <c r="J36" s="157"/>
      <c r="K36" s="157"/>
    </row>
    <row r="37" spans="1:11" ht="13.5" thickBot="1">
      <c r="A37" s="10"/>
      <c r="B37" s="143" t="s">
        <v>70</v>
      </c>
      <c r="C37" s="152">
        <f>SUM(C34:C36)</f>
        <v>59214740.678668812</v>
      </c>
      <c r="D37" s="152">
        <f>SUM(D34:D36)</f>
        <v>59214740.678668819</v>
      </c>
      <c r="E37" s="24">
        <f>SUM(E34:E36)</f>
        <v>0</v>
      </c>
      <c r="J37" s="157"/>
      <c r="K37" s="157"/>
    </row>
    <row r="40" spans="1:11">
      <c r="A40" s="149" t="s">
        <v>132</v>
      </c>
      <c r="B40" s="161" t="s">
        <v>138</v>
      </c>
      <c r="C40" s="161"/>
      <c r="D40" s="161"/>
      <c r="E40" s="161"/>
    </row>
    <row r="41" spans="1:11">
      <c r="A41" s="3"/>
      <c r="B41" s="3"/>
      <c r="C41" s="3"/>
      <c r="D41" s="3"/>
      <c r="E41" s="3"/>
    </row>
    <row r="42" spans="1:11">
      <c r="A42" s="3"/>
      <c r="B42" s="3"/>
      <c r="C42" s="148"/>
      <c r="D42" s="3"/>
      <c r="E42" s="3"/>
    </row>
    <row r="48" spans="1:11" s="3" customFormat="1">
      <c r="A48" s="1"/>
      <c r="B48" s="1"/>
      <c r="C48" s="1"/>
      <c r="D48" s="1"/>
      <c r="E48" s="1"/>
    </row>
    <row r="49" spans="1:5" s="3" customFormat="1">
      <c r="A49" s="1"/>
      <c r="B49" s="1"/>
      <c r="C49" s="1"/>
      <c r="D49" s="1"/>
      <c r="E49" s="1"/>
    </row>
    <row r="50" spans="1:5" s="3" customFormat="1">
      <c r="A50" s="1"/>
      <c r="B50" s="1"/>
      <c r="C50" s="1"/>
      <c r="D50" s="1"/>
      <c r="E50" s="1"/>
    </row>
  </sheetData>
  <mergeCells count="17">
    <mergeCell ref="A6:A8"/>
    <mergeCell ref="A20:A22"/>
    <mergeCell ref="A31:A33"/>
    <mergeCell ref="B6:B8"/>
    <mergeCell ref="C6:C8"/>
    <mergeCell ref="B31:B33"/>
    <mergeCell ref="C31:C33"/>
    <mergeCell ref="B20:B22"/>
    <mergeCell ref="C20:C22"/>
    <mergeCell ref="E20:E22"/>
    <mergeCell ref="B40:E40"/>
    <mergeCell ref="D31:D33"/>
    <mergeCell ref="E31:E33"/>
    <mergeCell ref="B4:C4"/>
    <mergeCell ref="D6:D8"/>
    <mergeCell ref="E6:E8"/>
    <mergeCell ref="D20:D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8" sqref="B18"/>
    </sheetView>
  </sheetViews>
  <sheetFormatPr defaultColWidth="9.140625" defaultRowHeight="12.75"/>
  <cols>
    <col min="1" max="1" width="10.5703125" style="34" bestFit="1" customWidth="1"/>
    <col min="2" max="2" width="39" style="34" customWidth="1"/>
    <col min="3" max="3" width="31.28515625" style="34" bestFit="1" customWidth="1"/>
    <col min="4" max="5" width="14.5703125" style="34" bestFit="1" customWidth="1"/>
    <col min="6" max="6" width="21.7109375" style="34" customWidth="1"/>
    <col min="7" max="7" width="12" style="34" bestFit="1" customWidth="1"/>
    <col min="8" max="8" width="14.5703125" style="34" customWidth="1"/>
    <col min="9" max="16384" width="9.140625" style="34"/>
  </cols>
  <sheetData>
    <row r="1" spans="1:8">
      <c r="A1" s="33" t="s">
        <v>24</v>
      </c>
    </row>
    <row r="2" spans="1:8">
      <c r="A2" s="33" t="s">
        <v>25</v>
      </c>
      <c r="B2" s="33"/>
      <c r="C2" s="33"/>
      <c r="D2" s="33"/>
      <c r="E2" s="33"/>
      <c r="F2" s="33"/>
      <c r="G2" s="33"/>
      <c r="H2" s="33"/>
    </row>
    <row r="3" spans="1:8">
      <c r="A3" s="33"/>
      <c r="B3" s="33"/>
      <c r="C3" s="33"/>
      <c r="D3" s="33"/>
      <c r="E3" s="33"/>
      <c r="F3" s="33"/>
      <c r="G3" s="33"/>
      <c r="H3" s="33"/>
    </row>
    <row r="4" spans="1:8" ht="13.5" thickBot="1">
      <c r="A4" s="36" t="s">
        <v>26</v>
      </c>
      <c r="B4" s="136" t="s">
        <v>16</v>
      </c>
    </row>
    <row r="5" spans="1:8" ht="14.45" customHeight="1">
      <c r="A5" s="173"/>
      <c r="B5" s="167" t="s">
        <v>27</v>
      </c>
      <c r="C5" s="169" t="s">
        <v>28</v>
      </c>
      <c r="D5" s="167" t="s">
        <v>32</v>
      </c>
      <c r="E5" s="167"/>
      <c r="F5" s="167"/>
      <c r="G5" s="167"/>
      <c r="H5" s="171" t="s">
        <v>33</v>
      </c>
    </row>
    <row r="6" spans="1:8" ht="25.5">
      <c r="A6" s="174"/>
      <c r="B6" s="168"/>
      <c r="C6" s="170"/>
      <c r="D6" s="131" t="s">
        <v>29</v>
      </c>
      <c r="E6" s="131" t="s">
        <v>30</v>
      </c>
      <c r="F6" s="131" t="s">
        <v>34</v>
      </c>
      <c r="G6" s="131" t="s">
        <v>35</v>
      </c>
      <c r="H6" s="172"/>
    </row>
    <row r="7" spans="1:8">
      <c r="A7" s="45">
        <v>1</v>
      </c>
      <c r="B7" s="44" t="s">
        <v>130</v>
      </c>
      <c r="C7" s="131" t="s">
        <v>31</v>
      </c>
      <c r="D7" s="44"/>
      <c r="E7" s="44"/>
      <c r="F7" s="44" t="s">
        <v>7</v>
      </c>
      <c r="G7" s="46"/>
      <c r="H7" s="47"/>
    </row>
    <row r="8" spans="1:8">
      <c r="A8" s="45">
        <v>2</v>
      </c>
      <c r="B8" s="44"/>
      <c r="C8" s="131"/>
      <c r="D8" s="44"/>
      <c r="E8" s="44"/>
      <c r="F8" s="46"/>
      <c r="G8" s="44"/>
      <c r="H8" s="47"/>
    </row>
    <row r="9" spans="1:8">
      <c r="A9" s="45">
        <v>3</v>
      </c>
      <c r="B9" s="44"/>
      <c r="C9" s="46"/>
      <c r="D9" s="44"/>
      <c r="E9" s="44"/>
      <c r="F9" s="44"/>
      <c r="G9" s="46"/>
      <c r="H9" s="47"/>
    </row>
    <row r="10" spans="1:8">
      <c r="A10" s="45"/>
      <c r="B10" s="44"/>
      <c r="C10" s="46"/>
      <c r="D10" s="44"/>
      <c r="E10" s="44"/>
      <c r="F10" s="44"/>
      <c r="G10" s="44"/>
      <c r="H10" s="47"/>
    </row>
    <row r="11" spans="1:8">
      <c r="A11" s="45"/>
      <c r="B11" s="44"/>
      <c r="C11" s="46"/>
      <c r="D11" s="44"/>
      <c r="E11" s="44"/>
      <c r="F11" s="44"/>
      <c r="G11" s="44"/>
      <c r="H11" s="47"/>
    </row>
    <row r="12" spans="1:8" ht="13.5" thickBot="1">
      <c r="A12" s="48"/>
      <c r="B12" s="49"/>
      <c r="C12" s="50"/>
      <c r="D12" s="49"/>
      <c r="E12" s="49"/>
      <c r="F12" s="49"/>
      <c r="G12" s="49"/>
      <c r="H12" s="51"/>
    </row>
    <row r="13" spans="1:8">
      <c r="A13" s="33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>
      <selection activeCell="D24" sqref="D24:D25"/>
    </sheetView>
  </sheetViews>
  <sheetFormatPr defaultColWidth="9.140625" defaultRowHeight="12.75"/>
  <cols>
    <col min="1" max="1" width="10.5703125" style="34" bestFit="1" customWidth="1"/>
    <col min="2" max="2" width="70.140625" style="34" customWidth="1"/>
    <col min="3" max="5" width="10.7109375" style="34" customWidth="1"/>
    <col min="6" max="16384" width="9.140625" style="34"/>
  </cols>
  <sheetData>
    <row r="1" spans="1:5">
      <c r="A1" s="33" t="s">
        <v>24</v>
      </c>
    </row>
    <row r="2" spans="1:5">
      <c r="A2" s="33" t="s">
        <v>25</v>
      </c>
    </row>
    <row r="4" spans="1:5" ht="13.5" thickBot="1">
      <c r="A4" s="52" t="s">
        <v>71</v>
      </c>
      <c r="B4" s="136" t="s">
        <v>18</v>
      </c>
      <c r="C4" s="53"/>
    </row>
    <row r="5" spans="1:5">
      <c r="A5" s="54"/>
      <c r="B5" s="55"/>
      <c r="C5" s="56">
        <v>2023</v>
      </c>
      <c r="D5" s="56">
        <v>2022</v>
      </c>
      <c r="E5" s="57" t="s">
        <v>131</v>
      </c>
    </row>
    <row r="6" spans="1:5">
      <c r="A6" s="42">
        <v>1</v>
      </c>
      <c r="B6" s="44" t="s">
        <v>72</v>
      </c>
      <c r="C6" s="39">
        <v>36160.619999999995</v>
      </c>
      <c r="D6" s="39">
        <v>29500</v>
      </c>
      <c r="E6" s="58">
        <v>0</v>
      </c>
    </row>
    <row r="7" spans="1:5">
      <c r="A7" s="42">
        <v>2</v>
      </c>
      <c r="B7" s="59" t="s">
        <v>73</v>
      </c>
      <c r="C7" s="39">
        <v>34698.92</v>
      </c>
      <c r="D7" s="39">
        <v>29500</v>
      </c>
      <c r="E7" s="58">
        <v>0</v>
      </c>
    </row>
    <row r="8" spans="1:5">
      <c r="A8" s="42">
        <v>3</v>
      </c>
      <c r="B8" s="44" t="s">
        <v>74</v>
      </c>
      <c r="C8" s="39">
        <v>1</v>
      </c>
      <c r="D8" s="39">
        <v>1</v>
      </c>
      <c r="E8" s="58">
        <v>0</v>
      </c>
    </row>
    <row r="9" spans="1:5" ht="13.5" thickBot="1">
      <c r="A9" s="40">
        <v>4</v>
      </c>
      <c r="B9" s="49" t="s">
        <v>75</v>
      </c>
      <c r="C9" s="60">
        <v>36160.619999999995</v>
      </c>
      <c r="D9" s="60">
        <v>29500</v>
      </c>
      <c r="E9" s="61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F29" sqref="F29:F30"/>
    </sheetView>
  </sheetViews>
  <sheetFormatPr defaultColWidth="9.140625" defaultRowHeight="12.75"/>
  <cols>
    <col min="1" max="1" width="10.5703125" style="34" bestFit="1" customWidth="1"/>
    <col min="2" max="2" width="52.5703125" style="34" customWidth="1"/>
    <col min="3" max="3" width="11.140625" style="34" customWidth="1"/>
    <col min="4" max="5" width="9.140625" style="34"/>
    <col min="6" max="6" width="24.140625" style="34" customWidth="1"/>
    <col min="7" max="7" width="27.5703125" style="34" customWidth="1"/>
    <col min="8" max="16384" width="9.140625" style="34"/>
  </cols>
  <sheetData>
    <row r="1" spans="1:7">
      <c r="A1" s="34" t="s">
        <v>24</v>
      </c>
    </row>
    <row r="2" spans="1:7">
      <c r="A2" s="34" t="s">
        <v>25</v>
      </c>
    </row>
    <row r="4" spans="1:7" ht="13.5" thickBot="1">
      <c r="A4" s="52" t="s">
        <v>36</v>
      </c>
      <c r="B4" s="137" t="s">
        <v>20</v>
      </c>
    </row>
    <row r="5" spans="1:7">
      <c r="A5" s="62"/>
      <c r="B5" s="55"/>
      <c r="C5" s="55" t="s">
        <v>0</v>
      </c>
      <c r="D5" s="55" t="s">
        <v>1</v>
      </c>
      <c r="E5" s="55" t="s">
        <v>2</v>
      </c>
      <c r="F5" s="55" t="s">
        <v>3</v>
      </c>
      <c r="G5" s="63" t="s">
        <v>4</v>
      </c>
    </row>
    <row r="6" spans="1:7" s="35" customFormat="1" ht="51">
      <c r="A6" s="64"/>
      <c r="B6" s="44"/>
      <c r="C6" s="44">
        <f>'22. OR1'!C5</f>
        <v>2023</v>
      </c>
      <c r="D6" s="44">
        <f>'22. OR1'!D5</f>
        <v>2022</v>
      </c>
      <c r="E6" s="44" t="str">
        <f>'22. OR1'!E5</f>
        <v>2021</v>
      </c>
      <c r="F6" s="65" t="s">
        <v>98</v>
      </c>
      <c r="G6" s="43" t="s">
        <v>99</v>
      </c>
    </row>
    <row r="7" spans="1:7">
      <c r="A7" s="66">
        <v>1</v>
      </c>
      <c r="B7" s="44" t="s">
        <v>37</v>
      </c>
      <c r="C7" s="44">
        <v>4130346.7419153256</v>
      </c>
      <c r="D7" s="44">
        <v>3532198.7800000003</v>
      </c>
      <c r="E7" s="44">
        <v>3419360.06</v>
      </c>
      <c r="F7" s="175"/>
      <c r="G7" s="175"/>
    </row>
    <row r="8" spans="1:7">
      <c r="A8" s="66">
        <v>2</v>
      </c>
      <c r="B8" s="67" t="s">
        <v>38</v>
      </c>
      <c r="C8" s="44">
        <v>1273078.987514931</v>
      </c>
      <c r="D8" s="44">
        <v>110287.21999999994</v>
      </c>
      <c r="E8" s="44">
        <v>960249.47000000067</v>
      </c>
      <c r="F8" s="175"/>
      <c r="G8" s="175"/>
    </row>
    <row r="9" spans="1:7">
      <c r="A9" s="66">
        <v>3</v>
      </c>
      <c r="B9" s="68" t="s">
        <v>104</v>
      </c>
      <c r="C9" s="44">
        <v>-75714.656308175443</v>
      </c>
      <c r="D9" s="44">
        <v>96656.24</v>
      </c>
      <c r="E9" s="44">
        <v>1467506.85</v>
      </c>
      <c r="F9" s="175"/>
      <c r="G9" s="175"/>
    </row>
    <row r="10" spans="1:7" ht="13.5" thickBot="1">
      <c r="A10" s="69">
        <v>4</v>
      </c>
      <c r="B10" s="70" t="s">
        <v>39</v>
      </c>
      <c r="C10" s="49">
        <v>5479140.3857384315</v>
      </c>
      <c r="D10" s="49">
        <v>3545829.76</v>
      </c>
      <c r="E10" s="49">
        <v>2912102.6800000011</v>
      </c>
      <c r="F10" s="145">
        <f>SUMIF(C10:E10, "&gt;=0",C10:E10)/3</f>
        <v>3979024.2752461438</v>
      </c>
      <c r="G10" s="146">
        <f>F10*15%/8%</f>
        <v>7460670.5160865197</v>
      </c>
    </row>
    <row r="11" spans="1:7">
      <c r="A11" s="7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E37" sqref="E37"/>
    </sheetView>
  </sheetViews>
  <sheetFormatPr defaultColWidth="9.140625" defaultRowHeight="12.75"/>
  <cols>
    <col min="1" max="1" width="10.5703125" style="94" bestFit="1" customWidth="1"/>
    <col min="2" max="2" width="16.28515625" style="34" customWidth="1"/>
    <col min="3" max="3" width="42.85546875" style="34" customWidth="1"/>
    <col min="4" max="5" width="33.42578125" style="34" customWidth="1"/>
    <col min="6" max="6" width="38.85546875" style="34" customWidth="1"/>
    <col min="7" max="16384" width="9.140625" style="34"/>
  </cols>
  <sheetData>
    <row r="1" spans="1:9">
      <c r="A1" s="33" t="s">
        <v>24</v>
      </c>
    </row>
    <row r="2" spans="1:9">
      <c r="A2" s="33" t="s">
        <v>25</v>
      </c>
    </row>
    <row r="3" spans="1:9">
      <c r="A3" s="72"/>
    </row>
    <row r="4" spans="1:9" ht="13.5" thickBot="1">
      <c r="A4" s="52" t="s">
        <v>76</v>
      </c>
      <c r="B4" s="180" t="s">
        <v>21</v>
      </c>
      <c r="C4" s="180"/>
      <c r="D4" s="73"/>
      <c r="E4" s="73"/>
      <c r="F4" s="73"/>
    </row>
    <row r="5" spans="1:9" ht="16.5" customHeight="1">
      <c r="A5" s="74"/>
      <c r="B5" s="75"/>
      <c r="C5" s="75"/>
      <c r="D5" s="76" t="s">
        <v>105</v>
      </c>
      <c r="E5" s="76" t="s">
        <v>77</v>
      </c>
      <c r="F5" s="77" t="s">
        <v>45</v>
      </c>
    </row>
    <row r="6" spans="1:9" ht="15" customHeight="1">
      <c r="A6" s="78">
        <v>1</v>
      </c>
      <c r="B6" s="170" t="s">
        <v>78</v>
      </c>
      <c r="C6" s="79" t="s">
        <v>46</v>
      </c>
      <c r="D6" s="80">
        <v>10</v>
      </c>
      <c r="E6" s="80">
        <v>3</v>
      </c>
      <c r="F6" s="81">
        <v>23</v>
      </c>
    </row>
    <row r="7" spans="1:9" ht="15" customHeight="1">
      <c r="A7" s="78">
        <v>2</v>
      </c>
      <c r="B7" s="176"/>
      <c r="C7" s="79" t="s">
        <v>79</v>
      </c>
      <c r="D7" s="82">
        <v>1557731.6200000003</v>
      </c>
      <c r="E7" s="82">
        <v>282423.14999999997</v>
      </c>
      <c r="F7" s="83">
        <v>1090337.0391326533</v>
      </c>
    </row>
    <row r="8" spans="1:9" ht="15" customHeight="1">
      <c r="A8" s="78">
        <v>3</v>
      </c>
      <c r="B8" s="176"/>
      <c r="C8" s="84" t="s">
        <v>47</v>
      </c>
      <c r="D8" s="80">
        <v>1532054.0553061229</v>
      </c>
      <c r="E8" s="80">
        <v>272168.04591836734</v>
      </c>
      <c r="F8" s="81">
        <v>1076949.1066836736</v>
      </c>
    </row>
    <row r="9" spans="1:9" ht="15" customHeight="1">
      <c r="A9" s="78">
        <v>4</v>
      </c>
      <c r="B9" s="176"/>
      <c r="C9" s="85" t="s">
        <v>80</v>
      </c>
      <c r="D9" s="80"/>
      <c r="E9" s="80"/>
      <c r="F9" s="81"/>
    </row>
    <row r="10" spans="1:9" ht="30" customHeight="1">
      <c r="A10" s="78">
        <v>5</v>
      </c>
      <c r="B10" s="176"/>
      <c r="C10" s="84" t="s">
        <v>81</v>
      </c>
      <c r="D10" s="80"/>
      <c r="E10" s="80"/>
      <c r="F10" s="81"/>
    </row>
    <row r="11" spans="1:9" ht="15" customHeight="1">
      <c r="A11" s="78">
        <v>6</v>
      </c>
      <c r="B11" s="176"/>
      <c r="C11" s="85" t="s">
        <v>82</v>
      </c>
      <c r="D11" s="80"/>
      <c r="E11" s="80"/>
      <c r="F11" s="81"/>
    </row>
    <row r="12" spans="1:9" ht="15" customHeight="1">
      <c r="A12" s="78">
        <v>7</v>
      </c>
      <c r="B12" s="176"/>
      <c r="C12" s="84" t="s">
        <v>83</v>
      </c>
      <c r="D12" s="80">
        <v>25677.564693877546</v>
      </c>
      <c r="E12" s="80">
        <v>10255.104081632653</v>
      </c>
      <c r="F12" s="81">
        <v>13387.932448979587</v>
      </c>
    </row>
    <row r="13" spans="1:9" ht="15" customHeight="1">
      <c r="A13" s="78">
        <v>8</v>
      </c>
      <c r="B13" s="177"/>
      <c r="C13" s="85" t="s">
        <v>82</v>
      </c>
      <c r="D13" s="80"/>
      <c r="E13" s="80"/>
      <c r="F13" s="81"/>
    </row>
    <row r="14" spans="1:9" ht="15" customHeight="1">
      <c r="A14" s="78">
        <v>9</v>
      </c>
      <c r="B14" s="170" t="s">
        <v>84</v>
      </c>
      <c r="C14" s="79" t="s">
        <v>46</v>
      </c>
      <c r="D14" s="86"/>
      <c r="E14" s="86"/>
      <c r="F14" s="87">
        <v>12</v>
      </c>
      <c r="I14" s="88"/>
    </row>
    <row r="15" spans="1:9" ht="15" customHeight="1">
      <c r="A15" s="78">
        <v>10</v>
      </c>
      <c r="B15" s="176"/>
      <c r="C15" s="79" t="s">
        <v>85</v>
      </c>
      <c r="D15" s="89">
        <v>0</v>
      </c>
      <c r="E15" s="89">
        <v>0</v>
      </c>
      <c r="F15" s="90">
        <v>43649.430867346942</v>
      </c>
    </row>
    <row r="16" spans="1:9" ht="15" customHeight="1">
      <c r="A16" s="78">
        <v>11</v>
      </c>
      <c r="B16" s="176"/>
      <c r="C16" s="84" t="s">
        <v>47</v>
      </c>
      <c r="D16" s="86"/>
      <c r="E16" s="86"/>
      <c r="F16" s="156">
        <v>43649.430867346942</v>
      </c>
    </row>
    <row r="17" spans="1:6" ht="15" customHeight="1">
      <c r="A17" s="78">
        <v>12</v>
      </c>
      <c r="B17" s="176"/>
      <c r="C17" s="85" t="s">
        <v>80</v>
      </c>
      <c r="D17" s="80"/>
      <c r="E17" s="80"/>
      <c r="F17" s="81"/>
    </row>
    <row r="18" spans="1:6" ht="30" customHeight="1">
      <c r="A18" s="78">
        <v>13</v>
      </c>
      <c r="B18" s="176"/>
      <c r="C18" s="84" t="s">
        <v>86</v>
      </c>
      <c r="D18" s="86"/>
      <c r="E18" s="86"/>
      <c r="F18" s="87"/>
    </row>
    <row r="19" spans="1:6" ht="15" customHeight="1">
      <c r="A19" s="78">
        <v>14</v>
      </c>
      <c r="B19" s="176"/>
      <c r="C19" s="85" t="s">
        <v>82</v>
      </c>
      <c r="D19" s="86"/>
      <c r="E19" s="86"/>
      <c r="F19" s="87"/>
    </row>
    <row r="20" spans="1:6" ht="15" customHeight="1">
      <c r="A20" s="78">
        <v>15</v>
      </c>
      <c r="B20" s="176"/>
      <c r="C20" s="84" t="s">
        <v>83</v>
      </c>
      <c r="D20" s="86"/>
      <c r="E20" s="86"/>
      <c r="F20" s="87"/>
    </row>
    <row r="21" spans="1:6" ht="15" customHeight="1">
      <c r="A21" s="78">
        <v>16</v>
      </c>
      <c r="B21" s="177"/>
      <c r="C21" s="85" t="s">
        <v>82</v>
      </c>
      <c r="D21" s="86"/>
      <c r="E21" s="86"/>
      <c r="F21" s="87"/>
    </row>
    <row r="22" spans="1:6" ht="15" customHeight="1" thickBot="1">
      <c r="A22" s="91">
        <v>17</v>
      </c>
      <c r="B22" s="178" t="s">
        <v>87</v>
      </c>
      <c r="C22" s="179"/>
      <c r="D22" s="92">
        <v>1557731.6200000003</v>
      </c>
      <c r="E22" s="92">
        <v>282423.14999999997</v>
      </c>
      <c r="F22" s="93">
        <v>1133986.4700000002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D28" sqref="D28"/>
    </sheetView>
  </sheetViews>
  <sheetFormatPr defaultColWidth="9.140625" defaultRowHeight="12.75"/>
  <cols>
    <col min="1" max="1" width="35.140625" style="34" customWidth="1"/>
    <col min="2" max="2" width="45.85546875" style="34" customWidth="1"/>
    <col min="3" max="4" width="29.42578125" style="34" customWidth="1"/>
    <col min="5" max="5" width="28.42578125" style="34" customWidth="1"/>
    <col min="6" max="6" width="14" style="34" bestFit="1" customWidth="1"/>
    <col min="7" max="7" width="14.7109375" style="34" customWidth="1"/>
    <col min="8" max="8" width="26.42578125" style="34" customWidth="1"/>
    <col min="9" max="9" width="16.140625" style="34" bestFit="1" customWidth="1"/>
    <col min="10" max="10" width="14" style="34" bestFit="1" customWidth="1"/>
    <col min="11" max="11" width="14.7109375" style="34" customWidth="1"/>
    <col min="12" max="12" width="26.85546875" style="34" customWidth="1"/>
    <col min="13" max="16384" width="9.140625" style="34"/>
  </cols>
  <sheetData>
    <row r="1" spans="1:12">
      <c r="A1" s="34" t="s">
        <v>24</v>
      </c>
    </row>
    <row r="2" spans="1:12">
      <c r="A2" s="34" t="s">
        <v>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3.5" thickBot="1">
      <c r="A4" s="140" t="s">
        <v>40</v>
      </c>
      <c r="B4" s="73" t="s">
        <v>22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55"/>
      <c r="C5" s="130" t="s">
        <v>105</v>
      </c>
      <c r="D5" s="130" t="s">
        <v>77</v>
      </c>
      <c r="E5" s="132" t="s">
        <v>45</v>
      </c>
      <c r="F5" s="95"/>
      <c r="G5" s="95"/>
      <c r="H5" s="95"/>
      <c r="I5" s="95"/>
      <c r="J5" s="95"/>
      <c r="K5" s="95"/>
      <c r="L5" s="95"/>
    </row>
    <row r="6" spans="1:12">
      <c r="A6" s="181" t="s">
        <v>41</v>
      </c>
      <c r="B6" s="97" t="s">
        <v>46</v>
      </c>
      <c r="C6" s="39"/>
      <c r="D6" s="39"/>
      <c r="E6" s="58"/>
      <c r="F6" s="95"/>
      <c r="G6" s="95"/>
      <c r="H6" s="95"/>
      <c r="I6" s="95"/>
      <c r="J6" s="95"/>
      <c r="K6" s="95"/>
      <c r="L6" s="95"/>
    </row>
    <row r="7" spans="1:12">
      <c r="A7" s="182"/>
      <c r="B7" s="98" t="s">
        <v>114</v>
      </c>
      <c r="C7" s="39"/>
      <c r="D7" s="39"/>
      <c r="E7" s="58"/>
      <c r="F7" s="95"/>
      <c r="G7" s="95"/>
      <c r="H7" s="95"/>
      <c r="I7" s="95"/>
      <c r="J7" s="95"/>
      <c r="K7" s="95"/>
      <c r="L7" s="95"/>
    </row>
    <row r="8" spans="1:12">
      <c r="A8" s="183" t="s">
        <v>42</v>
      </c>
      <c r="B8" s="97" t="s">
        <v>46</v>
      </c>
      <c r="C8" s="39"/>
      <c r="D8" s="39"/>
      <c r="E8" s="58"/>
      <c r="F8" s="95"/>
      <c r="G8" s="95"/>
      <c r="H8" s="95"/>
      <c r="I8" s="95"/>
      <c r="J8" s="95"/>
      <c r="K8" s="95"/>
      <c r="L8" s="95"/>
    </row>
    <row r="9" spans="1:12">
      <c r="A9" s="183"/>
      <c r="B9" s="98" t="s">
        <v>51</v>
      </c>
      <c r="C9" s="99">
        <f>C10+C11+C12+C13</f>
        <v>0</v>
      </c>
      <c r="D9" s="99">
        <f>D10+D11+D12+D13</f>
        <v>0</v>
      </c>
      <c r="E9" s="141">
        <v>0</v>
      </c>
      <c r="F9" s="95"/>
      <c r="G9" s="95"/>
      <c r="H9" s="95"/>
      <c r="I9" s="95"/>
      <c r="J9" s="95"/>
      <c r="K9" s="95"/>
      <c r="L9" s="95"/>
    </row>
    <row r="10" spans="1:12">
      <c r="A10" s="183"/>
      <c r="B10" s="100" t="s">
        <v>47</v>
      </c>
      <c r="C10" s="39"/>
      <c r="D10" s="39"/>
      <c r="E10" s="58"/>
      <c r="F10" s="95"/>
      <c r="G10" s="95"/>
      <c r="H10" s="95"/>
      <c r="I10" s="95"/>
      <c r="J10" s="95"/>
      <c r="K10" s="95"/>
      <c r="L10" s="95"/>
    </row>
    <row r="11" spans="1:12">
      <c r="A11" s="183"/>
      <c r="B11" s="100" t="s">
        <v>48</v>
      </c>
      <c r="C11" s="39"/>
      <c r="D11" s="39"/>
      <c r="E11" s="58"/>
      <c r="F11" s="95"/>
      <c r="G11" s="95"/>
      <c r="H11" s="95"/>
      <c r="I11" s="95"/>
      <c r="J11" s="95"/>
      <c r="K11" s="95"/>
      <c r="L11" s="95"/>
    </row>
    <row r="12" spans="1:12">
      <c r="A12" s="183"/>
      <c r="B12" s="100" t="s">
        <v>49</v>
      </c>
      <c r="C12" s="39"/>
      <c r="D12" s="39"/>
      <c r="E12" s="58"/>
      <c r="F12" s="95"/>
      <c r="G12" s="95"/>
      <c r="H12" s="95"/>
      <c r="I12" s="95"/>
      <c r="J12" s="95"/>
      <c r="K12" s="95"/>
      <c r="L12" s="95"/>
    </row>
    <row r="13" spans="1:12">
      <c r="A13" s="183"/>
      <c r="B13" s="100" t="s">
        <v>100</v>
      </c>
      <c r="C13" s="39"/>
      <c r="D13" s="39"/>
      <c r="E13" s="58"/>
      <c r="F13" s="95"/>
      <c r="G13" s="95"/>
      <c r="H13" s="95"/>
      <c r="I13" s="95"/>
      <c r="J13" s="95"/>
      <c r="K13" s="95"/>
      <c r="L13" s="95"/>
    </row>
    <row r="14" spans="1:12">
      <c r="A14" s="183" t="s">
        <v>43</v>
      </c>
      <c r="B14" s="97" t="s">
        <v>46</v>
      </c>
      <c r="C14" s="39"/>
      <c r="D14" s="39"/>
      <c r="E14" s="58">
        <v>2</v>
      </c>
      <c r="F14" s="95"/>
      <c r="G14" s="95"/>
      <c r="H14" s="95"/>
      <c r="I14" s="95"/>
      <c r="J14" s="95"/>
      <c r="K14" s="95"/>
      <c r="L14" s="95"/>
    </row>
    <row r="15" spans="1:12">
      <c r="A15" s="183"/>
      <c r="B15" s="98" t="s">
        <v>51</v>
      </c>
      <c r="C15" s="99">
        <f>C16+C17+C18+C19</f>
        <v>0</v>
      </c>
      <c r="D15" s="99">
        <f>D16+D17+D18+D19</f>
        <v>0</v>
      </c>
      <c r="E15" s="141">
        <v>12758.01</v>
      </c>
      <c r="F15" s="95"/>
      <c r="G15" s="95"/>
      <c r="H15" s="95"/>
      <c r="I15" s="95"/>
      <c r="J15" s="95"/>
      <c r="K15" s="95"/>
      <c r="L15" s="95"/>
    </row>
    <row r="16" spans="1:12">
      <c r="A16" s="183"/>
      <c r="B16" s="100" t="s">
        <v>47</v>
      </c>
      <c r="C16" s="39"/>
      <c r="D16" s="39"/>
      <c r="E16" s="58">
        <v>12758.01</v>
      </c>
      <c r="F16" s="95"/>
      <c r="G16" s="95"/>
      <c r="H16" s="95"/>
      <c r="I16" s="95"/>
      <c r="J16" s="95"/>
      <c r="K16" s="95"/>
      <c r="L16" s="95"/>
    </row>
    <row r="17" spans="1:12">
      <c r="A17" s="181"/>
      <c r="B17" s="100" t="s">
        <v>48</v>
      </c>
      <c r="C17" s="39"/>
      <c r="D17" s="39"/>
      <c r="E17" s="58"/>
      <c r="F17" s="95"/>
      <c r="G17" s="95"/>
      <c r="H17" s="95"/>
      <c r="I17" s="95"/>
      <c r="J17" s="95"/>
      <c r="K17" s="95"/>
      <c r="L17" s="95"/>
    </row>
    <row r="18" spans="1:12">
      <c r="A18" s="181"/>
      <c r="B18" s="100" t="s">
        <v>49</v>
      </c>
      <c r="C18" s="39"/>
      <c r="D18" s="39"/>
      <c r="E18" s="58"/>
      <c r="F18" s="95"/>
      <c r="G18" s="95"/>
      <c r="H18" s="95"/>
      <c r="I18" s="95"/>
      <c r="J18" s="95"/>
      <c r="K18" s="95"/>
      <c r="L18" s="95"/>
    </row>
    <row r="19" spans="1:12" ht="13.5" thickBot="1">
      <c r="A19" s="184"/>
      <c r="B19" s="142" t="s">
        <v>100</v>
      </c>
      <c r="C19" s="60"/>
      <c r="D19" s="60"/>
      <c r="E19" s="61"/>
      <c r="F19" s="95"/>
      <c r="G19" s="95"/>
      <c r="H19" s="95"/>
      <c r="I19" s="95"/>
      <c r="J19" s="95"/>
      <c r="K19" s="95"/>
      <c r="L19" s="95"/>
    </row>
    <row r="20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28" sqref="B28"/>
    </sheetView>
  </sheetViews>
  <sheetFormatPr defaultColWidth="9.140625" defaultRowHeight="12.75"/>
  <cols>
    <col min="1" max="1" width="10.5703125" style="34" bestFit="1" customWidth="1"/>
    <col min="2" max="2" width="54.7109375" style="34" customWidth="1"/>
    <col min="3" max="3" width="26.7109375" style="34" customWidth="1"/>
    <col min="4" max="4" width="34.85546875" style="34" customWidth="1"/>
    <col min="5" max="5" width="26.7109375" style="34" customWidth="1"/>
    <col min="6" max="6" width="25.5703125" style="34" customWidth="1"/>
    <col min="7" max="7" width="25" style="34" customWidth="1"/>
    <col min="8" max="16384" width="9.140625" style="34"/>
  </cols>
  <sheetData>
    <row r="1" spans="1:7">
      <c r="A1" s="33" t="s">
        <v>24</v>
      </c>
    </row>
    <row r="2" spans="1:7">
      <c r="A2" s="33" t="s">
        <v>25</v>
      </c>
      <c r="B2" s="101"/>
    </row>
    <row r="3" spans="1:7">
      <c r="B3" s="101"/>
    </row>
    <row r="4" spans="1:7" ht="13.5" thickBot="1">
      <c r="A4" s="52" t="s">
        <v>88</v>
      </c>
      <c r="B4" s="138" t="s">
        <v>97</v>
      </c>
    </row>
    <row r="5" spans="1:7" s="101" customFormat="1">
      <c r="A5" s="102"/>
      <c r="B5" s="37"/>
      <c r="C5" s="103" t="s">
        <v>0</v>
      </c>
      <c r="D5" s="130" t="s">
        <v>1</v>
      </c>
      <c r="E5" s="130" t="s">
        <v>2</v>
      </c>
      <c r="F5" s="130" t="s">
        <v>3</v>
      </c>
      <c r="G5" s="132" t="s">
        <v>4</v>
      </c>
    </row>
    <row r="6" spans="1:7" ht="51">
      <c r="A6" s="104"/>
      <c r="B6" s="105"/>
      <c r="C6" s="106" t="s">
        <v>89</v>
      </c>
      <c r="D6" s="105" t="s">
        <v>90</v>
      </c>
      <c r="E6" s="134" t="s">
        <v>91</v>
      </c>
      <c r="F6" s="134" t="s">
        <v>103</v>
      </c>
      <c r="G6" s="133" t="s">
        <v>92</v>
      </c>
    </row>
    <row r="7" spans="1:7">
      <c r="A7" s="104">
        <v>1</v>
      </c>
      <c r="B7" s="107" t="s">
        <v>105</v>
      </c>
      <c r="C7" s="108">
        <f>SUM(C8:C11)</f>
        <v>0</v>
      </c>
      <c r="D7" s="108">
        <f t="shared" ref="D7:G7" si="0">SUM(D8:D11)</f>
        <v>0</v>
      </c>
      <c r="E7" s="108">
        <f t="shared" si="0"/>
        <v>0</v>
      </c>
      <c r="F7" s="108">
        <f t="shared" si="0"/>
        <v>0</v>
      </c>
      <c r="G7" s="108">
        <f t="shared" si="0"/>
        <v>0</v>
      </c>
    </row>
    <row r="8" spans="1:7">
      <c r="A8" s="104">
        <v>2</v>
      </c>
      <c r="B8" s="109" t="s">
        <v>65</v>
      </c>
      <c r="C8" s="110"/>
      <c r="D8" s="86"/>
      <c r="E8" s="86"/>
      <c r="F8" s="86"/>
      <c r="G8" s="87"/>
    </row>
    <row r="9" spans="1:7">
      <c r="A9" s="104">
        <v>3</v>
      </c>
      <c r="B9" s="109" t="s">
        <v>93</v>
      </c>
      <c r="C9" s="110"/>
      <c r="D9" s="86"/>
      <c r="E9" s="86"/>
      <c r="F9" s="86"/>
      <c r="G9" s="87"/>
    </row>
    <row r="10" spans="1:7">
      <c r="A10" s="104">
        <v>4</v>
      </c>
      <c r="B10" s="111" t="s">
        <v>94</v>
      </c>
      <c r="C10" s="110"/>
      <c r="D10" s="86"/>
      <c r="E10" s="86"/>
      <c r="F10" s="86"/>
      <c r="G10" s="87"/>
    </row>
    <row r="11" spans="1:7">
      <c r="A11" s="104">
        <v>5</v>
      </c>
      <c r="B11" s="109" t="s">
        <v>95</v>
      </c>
      <c r="C11" s="110"/>
      <c r="D11" s="86"/>
      <c r="E11" s="86"/>
      <c r="F11" s="86"/>
      <c r="G11" s="87"/>
    </row>
    <row r="12" spans="1:7">
      <c r="A12" s="104">
        <v>6</v>
      </c>
      <c r="B12" s="79" t="s">
        <v>77</v>
      </c>
      <c r="C12" s="82">
        <f>SUM(C13:C16)</f>
        <v>0</v>
      </c>
      <c r="D12" s="82">
        <f>SUM(D13:D16)</f>
        <v>0</v>
      </c>
      <c r="E12" s="82">
        <f>SUM(E13:E16)</f>
        <v>0</v>
      </c>
      <c r="F12" s="82">
        <f>SUM(F13:F16)</f>
        <v>0</v>
      </c>
      <c r="G12" s="83">
        <f>SUM(G13:G16)</f>
        <v>0</v>
      </c>
    </row>
    <row r="13" spans="1:7">
      <c r="A13" s="104">
        <v>7</v>
      </c>
      <c r="B13" s="109" t="s">
        <v>65</v>
      </c>
      <c r="C13" s="80"/>
      <c r="D13" s="80"/>
      <c r="E13" s="80"/>
      <c r="F13" s="80"/>
      <c r="G13" s="81"/>
    </row>
    <row r="14" spans="1:7">
      <c r="A14" s="104">
        <v>8</v>
      </c>
      <c r="B14" s="109" t="s">
        <v>93</v>
      </c>
      <c r="C14" s="80"/>
      <c r="D14" s="80"/>
      <c r="E14" s="80"/>
      <c r="F14" s="80"/>
      <c r="G14" s="81"/>
    </row>
    <row r="15" spans="1:7">
      <c r="A15" s="104">
        <v>9</v>
      </c>
      <c r="B15" s="111" t="s">
        <v>94</v>
      </c>
      <c r="C15" s="80"/>
      <c r="D15" s="80"/>
      <c r="E15" s="80"/>
      <c r="F15" s="80"/>
      <c r="G15" s="81"/>
    </row>
    <row r="16" spans="1:7">
      <c r="A16" s="104">
        <v>10</v>
      </c>
      <c r="B16" s="109" t="s">
        <v>95</v>
      </c>
      <c r="C16" s="80"/>
      <c r="D16" s="80"/>
      <c r="E16" s="80"/>
      <c r="F16" s="80"/>
      <c r="G16" s="81"/>
    </row>
    <row r="17" spans="1:7">
      <c r="A17" s="104">
        <v>11</v>
      </c>
      <c r="B17" s="79" t="s">
        <v>45</v>
      </c>
      <c r="C17" s="82">
        <f>SUM(C18:C21)</f>
        <v>0</v>
      </c>
      <c r="D17" s="82">
        <f>SUM(D18:D21)</f>
        <v>0</v>
      </c>
      <c r="E17" s="82">
        <f>SUM(E18:E21)</f>
        <v>0</v>
      </c>
      <c r="F17" s="82">
        <f>SUM(F18:F21)</f>
        <v>0</v>
      </c>
      <c r="G17" s="83">
        <f>SUM(G18:G21)</f>
        <v>0</v>
      </c>
    </row>
    <row r="18" spans="1:7">
      <c r="A18" s="104">
        <v>12</v>
      </c>
      <c r="B18" s="109" t="s">
        <v>65</v>
      </c>
      <c r="C18" s="80"/>
      <c r="D18" s="80"/>
      <c r="E18" s="80" t="s">
        <v>6</v>
      </c>
      <c r="F18" s="80"/>
      <c r="G18" s="81"/>
    </row>
    <row r="19" spans="1:7">
      <c r="A19" s="104">
        <v>13</v>
      </c>
      <c r="B19" s="109" t="s">
        <v>93</v>
      </c>
      <c r="C19" s="80"/>
      <c r="D19" s="80"/>
      <c r="E19" s="80"/>
      <c r="F19" s="80"/>
      <c r="G19" s="81"/>
    </row>
    <row r="20" spans="1:7">
      <c r="A20" s="104">
        <v>14</v>
      </c>
      <c r="B20" s="111" t="s">
        <v>94</v>
      </c>
      <c r="C20" s="80"/>
      <c r="D20" s="80"/>
      <c r="E20" s="80"/>
      <c r="F20" s="80"/>
      <c r="G20" s="81"/>
    </row>
    <row r="21" spans="1:7">
      <c r="A21" s="104">
        <v>15</v>
      </c>
      <c r="B21" s="109" t="s">
        <v>95</v>
      </c>
      <c r="C21" s="80"/>
      <c r="D21" s="80"/>
      <c r="E21" s="80"/>
      <c r="F21" s="80"/>
      <c r="G21" s="81"/>
    </row>
    <row r="22" spans="1:7" ht="13.5" thickBot="1">
      <c r="A22" s="104">
        <v>16</v>
      </c>
      <c r="B22" s="112" t="s">
        <v>96</v>
      </c>
      <c r="C22" s="113">
        <f>C12+C17</f>
        <v>0</v>
      </c>
      <c r="D22" s="113">
        <f>D12+D17</f>
        <v>0</v>
      </c>
      <c r="E22" s="113">
        <f>E12+E17</f>
        <v>0</v>
      </c>
      <c r="F22" s="113">
        <f>F12+F17</f>
        <v>0</v>
      </c>
      <c r="G22" s="114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F25" sqref="F25"/>
    </sheetView>
  </sheetViews>
  <sheetFormatPr defaultColWidth="9.140625" defaultRowHeight="12.75"/>
  <cols>
    <col min="1" max="1" width="10.5703125" style="34" bestFit="1" customWidth="1"/>
    <col min="2" max="2" width="89.140625" style="34" bestFit="1" customWidth="1"/>
    <col min="3" max="3" width="15.140625" style="71" customWidth="1"/>
    <col min="4" max="5" width="13.7109375" style="71" customWidth="1"/>
    <col min="6" max="6" width="16.28515625" style="71" customWidth="1"/>
    <col min="7" max="8" width="13.7109375" style="71" customWidth="1"/>
    <col min="9" max="9" width="17.5703125" style="71" customWidth="1"/>
    <col min="10" max="10" width="14.5703125" style="71" customWidth="1"/>
    <col min="11" max="12" width="13.7109375" style="71" customWidth="1"/>
    <col min="13" max="13" width="15" style="71" customWidth="1"/>
    <col min="14" max="15" width="13.7109375" style="71" customWidth="1"/>
    <col min="16" max="17" width="15.7109375" style="71" customWidth="1"/>
    <col min="18" max="18" width="9.140625" style="71"/>
    <col min="19" max="16384" width="9.140625" style="34"/>
  </cols>
  <sheetData>
    <row r="1" spans="1:15">
      <c r="A1" s="34" t="s">
        <v>24</v>
      </c>
    </row>
    <row r="2" spans="1:15">
      <c r="A2" s="34" t="s">
        <v>25</v>
      </c>
    </row>
    <row r="4" spans="1:15" ht="13.5" thickBot="1">
      <c r="A4" s="52" t="s">
        <v>50</v>
      </c>
      <c r="B4" s="139" t="s">
        <v>23</v>
      </c>
    </row>
    <row r="5" spans="1:15">
      <c r="A5" s="41"/>
      <c r="B5" s="115"/>
      <c r="C5" s="129" t="s">
        <v>0</v>
      </c>
      <c r="D5" s="129" t="s">
        <v>1</v>
      </c>
      <c r="E5" s="129" t="s">
        <v>2</v>
      </c>
      <c r="F5" s="129" t="s">
        <v>3</v>
      </c>
      <c r="G5" s="129" t="s">
        <v>4</v>
      </c>
      <c r="H5" s="129" t="s">
        <v>5</v>
      </c>
      <c r="I5" s="129" t="s">
        <v>9</v>
      </c>
      <c r="J5" s="129" t="s">
        <v>10</v>
      </c>
      <c r="K5" s="129" t="s">
        <v>101</v>
      </c>
      <c r="L5" s="129" t="s">
        <v>11</v>
      </c>
      <c r="M5" s="129" t="s">
        <v>12</v>
      </c>
      <c r="N5" s="129" t="s">
        <v>13</v>
      </c>
      <c r="O5" s="116" t="s">
        <v>14</v>
      </c>
    </row>
    <row r="6" spans="1:15" ht="12.75" customHeight="1">
      <c r="A6" s="42"/>
      <c r="B6" s="44"/>
      <c r="C6" s="185" t="s">
        <v>102</v>
      </c>
      <c r="D6" s="185"/>
      <c r="E6" s="185"/>
      <c r="F6" s="187" t="s">
        <v>53</v>
      </c>
      <c r="G6" s="187"/>
      <c r="H6" s="187"/>
      <c r="I6" s="187"/>
      <c r="J6" s="187"/>
      <c r="K6" s="187"/>
      <c r="L6" s="187"/>
      <c r="M6" s="187" t="s">
        <v>59</v>
      </c>
      <c r="N6" s="187"/>
      <c r="O6" s="186"/>
    </row>
    <row r="7" spans="1:15" ht="15" customHeight="1">
      <c r="A7" s="42"/>
      <c r="B7" s="44"/>
      <c r="C7" s="187" t="s">
        <v>106</v>
      </c>
      <c r="D7" s="187" t="s">
        <v>107</v>
      </c>
      <c r="E7" s="187" t="s">
        <v>52</v>
      </c>
      <c r="F7" s="187" t="s">
        <v>54</v>
      </c>
      <c r="G7" s="187"/>
      <c r="H7" s="187" t="s">
        <v>55</v>
      </c>
      <c r="I7" s="187" t="s">
        <v>56</v>
      </c>
      <c r="J7" s="187"/>
      <c r="K7" s="188" t="s">
        <v>57</v>
      </c>
      <c r="L7" s="188"/>
      <c r="M7" s="185" t="s">
        <v>110</v>
      </c>
      <c r="N7" s="185" t="s">
        <v>111</v>
      </c>
      <c r="O7" s="186" t="s">
        <v>60</v>
      </c>
    </row>
    <row r="8" spans="1:15" ht="25.5">
      <c r="A8" s="42"/>
      <c r="B8" s="44"/>
      <c r="C8" s="187"/>
      <c r="D8" s="187"/>
      <c r="E8" s="187"/>
      <c r="F8" s="134" t="s">
        <v>108</v>
      </c>
      <c r="G8" s="134" t="s">
        <v>109</v>
      </c>
      <c r="H8" s="187"/>
      <c r="I8" s="134" t="s">
        <v>106</v>
      </c>
      <c r="J8" s="134" t="s">
        <v>107</v>
      </c>
      <c r="K8" s="135" t="s">
        <v>113</v>
      </c>
      <c r="L8" s="135" t="s">
        <v>58</v>
      </c>
      <c r="M8" s="185"/>
      <c r="N8" s="185"/>
      <c r="O8" s="186"/>
    </row>
    <row r="9" spans="1:15">
      <c r="A9" s="117"/>
      <c r="B9" s="118" t="s">
        <v>44</v>
      </c>
      <c r="C9" s="119"/>
      <c r="D9" s="119"/>
      <c r="E9" s="119"/>
      <c r="F9" s="120"/>
      <c r="G9" s="120"/>
      <c r="H9" s="43"/>
      <c r="I9" s="43"/>
      <c r="J9" s="43"/>
      <c r="K9" s="43"/>
      <c r="L9" s="43"/>
      <c r="M9" s="120"/>
      <c r="N9" s="120"/>
      <c r="O9" s="121"/>
    </row>
    <row r="10" spans="1:15">
      <c r="A10" s="42">
        <v>1</v>
      </c>
      <c r="B10" s="122" t="s">
        <v>51</v>
      </c>
      <c r="C10" s="123">
        <f>SUM(C11:C17)</f>
        <v>0</v>
      </c>
      <c r="D10" s="123">
        <f>SUM(D11:D17)</f>
        <v>0</v>
      </c>
      <c r="E10" s="123">
        <f>SUM(E11:E17)</f>
        <v>0</v>
      </c>
      <c r="F10" s="124">
        <f t="shared" ref="F10:O10" si="0">SUM(F11:F17)</f>
        <v>0</v>
      </c>
      <c r="G10" s="124">
        <f t="shared" si="0"/>
        <v>0</v>
      </c>
      <c r="H10" s="123">
        <f t="shared" si="0"/>
        <v>0</v>
      </c>
      <c r="I10" s="123">
        <f t="shared" si="0"/>
        <v>0</v>
      </c>
      <c r="J10" s="123">
        <f t="shared" si="0"/>
        <v>0</v>
      </c>
      <c r="K10" s="123">
        <f t="shared" si="0"/>
        <v>0</v>
      </c>
      <c r="L10" s="123">
        <f t="shared" si="0"/>
        <v>0</v>
      </c>
      <c r="M10" s="124">
        <f>SUM(M11:M17)</f>
        <v>0</v>
      </c>
      <c r="N10" s="124">
        <f t="shared" si="0"/>
        <v>0</v>
      </c>
      <c r="O10" s="125">
        <f t="shared" si="0"/>
        <v>0</v>
      </c>
    </row>
    <row r="11" spans="1:15">
      <c r="A11" s="42">
        <v>1.1000000000000001</v>
      </c>
      <c r="B11" s="44"/>
      <c r="C11" s="38"/>
      <c r="D11" s="38"/>
      <c r="E11" s="123">
        <f t="shared" ref="E11:E17" si="1">C11+D11</f>
        <v>0</v>
      </c>
      <c r="F11" s="38"/>
      <c r="G11" s="38"/>
      <c r="H11" s="38"/>
      <c r="I11" s="38"/>
      <c r="J11" s="38"/>
      <c r="K11" s="126"/>
      <c r="L11" s="126"/>
      <c r="M11" s="123">
        <f>C11+F11-H11-I11</f>
        <v>0</v>
      </c>
      <c r="N11" s="123">
        <f>D11+G11+H11-J11+K11-L11</f>
        <v>0</v>
      </c>
      <c r="O11" s="125">
        <f t="shared" ref="O11:O17" si="2">M11+N11</f>
        <v>0</v>
      </c>
    </row>
    <row r="12" spans="1:15">
      <c r="A12" s="42">
        <v>1.2</v>
      </c>
      <c r="B12" s="44"/>
      <c r="C12" s="38"/>
      <c r="D12" s="38"/>
      <c r="E12" s="123">
        <f t="shared" si="1"/>
        <v>0</v>
      </c>
      <c r="F12" s="38"/>
      <c r="G12" s="38"/>
      <c r="H12" s="38"/>
      <c r="I12" s="38"/>
      <c r="J12" s="38"/>
      <c r="K12" s="126"/>
      <c r="L12" s="126"/>
      <c r="M12" s="123">
        <f t="shared" ref="M12:M17" si="3">C12+F12-H12-I12</f>
        <v>0</v>
      </c>
      <c r="N12" s="123">
        <f t="shared" ref="N12:N17" si="4">D12+G12+H12-J12+K12-L12</f>
        <v>0</v>
      </c>
      <c r="O12" s="125">
        <f t="shared" si="2"/>
        <v>0</v>
      </c>
    </row>
    <row r="13" spans="1:15">
      <c r="A13" s="42">
        <v>1.3</v>
      </c>
      <c r="B13" s="44"/>
      <c r="C13" s="38"/>
      <c r="D13" s="38"/>
      <c r="E13" s="123">
        <f t="shared" si="1"/>
        <v>0</v>
      </c>
      <c r="F13" s="38"/>
      <c r="G13" s="38"/>
      <c r="H13" s="38"/>
      <c r="I13" s="38"/>
      <c r="J13" s="38"/>
      <c r="K13" s="126"/>
      <c r="L13" s="126"/>
      <c r="M13" s="123">
        <f t="shared" si="3"/>
        <v>0</v>
      </c>
      <c r="N13" s="123">
        <f t="shared" si="4"/>
        <v>0</v>
      </c>
      <c r="O13" s="125">
        <f t="shared" si="2"/>
        <v>0</v>
      </c>
    </row>
    <row r="14" spans="1:15">
      <c r="A14" s="42">
        <v>1.4</v>
      </c>
      <c r="B14" s="44"/>
      <c r="C14" s="38"/>
      <c r="D14" s="38"/>
      <c r="E14" s="123">
        <f t="shared" si="1"/>
        <v>0</v>
      </c>
      <c r="F14" s="38"/>
      <c r="G14" s="38"/>
      <c r="H14" s="38"/>
      <c r="I14" s="38"/>
      <c r="J14" s="38"/>
      <c r="K14" s="126"/>
      <c r="L14" s="126"/>
      <c r="M14" s="123">
        <f t="shared" si="3"/>
        <v>0</v>
      </c>
      <c r="N14" s="123">
        <f t="shared" si="4"/>
        <v>0</v>
      </c>
      <c r="O14" s="125">
        <f t="shared" si="2"/>
        <v>0</v>
      </c>
    </row>
    <row r="15" spans="1:15">
      <c r="A15" s="42">
        <v>1.5</v>
      </c>
      <c r="B15" s="44"/>
      <c r="C15" s="38"/>
      <c r="D15" s="38"/>
      <c r="E15" s="123">
        <f t="shared" si="1"/>
        <v>0</v>
      </c>
      <c r="F15" s="38"/>
      <c r="G15" s="38"/>
      <c r="H15" s="38"/>
      <c r="I15" s="38"/>
      <c r="J15" s="38"/>
      <c r="K15" s="126"/>
      <c r="L15" s="126"/>
      <c r="M15" s="123">
        <f t="shared" si="3"/>
        <v>0</v>
      </c>
      <c r="N15" s="123">
        <f t="shared" si="4"/>
        <v>0</v>
      </c>
      <c r="O15" s="125">
        <f t="shared" si="2"/>
        <v>0</v>
      </c>
    </row>
    <row r="16" spans="1:15">
      <c r="A16" s="42">
        <v>1.6</v>
      </c>
      <c r="B16" s="44"/>
      <c r="C16" s="38"/>
      <c r="D16" s="38"/>
      <c r="E16" s="123">
        <f t="shared" si="1"/>
        <v>0</v>
      </c>
      <c r="F16" s="38"/>
      <c r="G16" s="38"/>
      <c r="H16" s="38"/>
      <c r="I16" s="38"/>
      <c r="J16" s="38"/>
      <c r="K16" s="126"/>
      <c r="L16" s="126"/>
      <c r="M16" s="123">
        <f>C16+F16-H16-I16</f>
        <v>0</v>
      </c>
      <c r="N16" s="123">
        <f t="shared" si="4"/>
        <v>0</v>
      </c>
      <c r="O16" s="125">
        <f t="shared" si="2"/>
        <v>0</v>
      </c>
    </row>
    <row r="17" spans="1:15">
      <c r="A17" s="42" t="s">
        <v>8</v>
      </c>
      <c r="B17" s="44"/>
      <c r="C17" s="38"/>
      <c r="D17" s="38"/>
      <c r="E17" s="123">
        <f t="shared" si="1"/>
        <v>0</v>
      </c>
      <c r="F17" s="38"/>
      <c r="G17" s="38"/>
      <c r="H17" s="38"/>
      <c r="I17" s="38"/>
      <c r="J17" s="38"/>
      <c r="K17" s="126"/>
      <c r="L17" s="126"/>
      <c r="M17" s="123">
        <f t="shared" si="3"/>
        <v>0</v>
      </c>
      <c r="N17" s="123">
        <f t="shared" si="4"/>
        <v>0</v>
      </c>
      <c r="O17" s="125">
        <f t="shared" si="2"/>
        <v>0</v>
      </c>
    </row>
    <row r="18" spans="1:15">
      <c r="A18" s="117"/>
      <c r="B18" s="34" t="s">
        <v>45</v>
      </c>
      <c r="C18" s="119"/>
      <c r="D18" s="119"/>
      <c r="E18" s="119"/>
      <c r="F18" s="119"/>
      <c r="G18" s="119"/>
      <c r="H18" s="119"/>
      <c r="I18" s="119"/>
      <c r="J18" s="119"/>
      <c r="K18" s="127"/>
      <c r="L18" s="127"/>
      <c r="M18" s="119"/>
      <c r="N18" s="119"/>
      <c r="O18" s="121"/>
    </row>
    <row r="19" spans="1:15">
      <c r="A19" s="42">
        <v>2</v>
      </c>
      <c r="B19" s="128" t="s">
        <v>51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>
        <f t="shared" ref="M19" si="5">C19+F19-H19-I19</f>
        <v>0</v>
      </c>
      <c r="N19" s="123">
        <f t="shared" ref="N19" si="6">D19+G19+H19-J19+K19-L19</f>
        <v>0</v>
      </c>
      <c r="O19" s="125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2024-05-15T16:56:46Z</dcterms:modified>
</cp:coreProperties>
</file>