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201_{60933C56-A696-4978-B2AA-EA82CB6FACAE}" xr6:coauthVersionLast="47" xr6:coauthVersionMax="47" xr10:uidLastSave="{00000000-0000-0000-0000-000000000000}"/>
  <bookViews>
    <workbookView xWindow="-120" yWindow="-120" windowWidth="29040" windowHeight="1572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72" l="1"/>
  <c r="C9" i="72"/>
  <c r="E7" i="48"/>
  <c r="D16" i="67"/>
  <c r="C16" i="67"/>
  <c r="N11" i="63"/>
  <c r="M11" i="63"/>
  <c r="O11" i="63" s="1"/>
  <c r="E11" i="63"/>
  <c r="G17" i="50"/>
  <c r="F17" i="50"/>
  <c r="E17" i="50"/>
  <c r="D17" i="50"/>
  <c r="C17" i="50"/>
  <c r="G12" i="50"/>
  <c r="F12" i="50"/>
  <c r="E12" i="50"/>
  <c r="D12" i="50"/>
  <c r="C12" i="50"/>
  <c r="E15" i="72"/>
  <c r="D15" i="72"/>
  <c r="C15" i="72"/>
  <c r="D9" i="72"/>
  <c r="D7" i="48" l="1"/>
  <c r="F7" i="48"/>
  <c r="N19" i="63"/>
  <c r="M19" i="63"/>
  <c r="O19" i="63" s="1"/>
  <c r="D15" i="48" l="1"/>
  <c r="D22" i="50" l="1"/>
  <c r="G22" i="50"/>
  <c r="F22" i="50"/>
  <c r="G7" i="50"/>
  <c r="F7" i="50"/>
  <c r="E7" i="50"/>
  <c r="D7" i="50"/>
  <c r="C7" i="50"/>
  <c r="F15" i="48"/>
  <c r="F22" i="48" s="1"/>
  <c r="E15" i="48"/>
  <c r="D22" i="48"/>
  <c r="E33" i="67"/>
  <c r="D33" i="67"/>
  <c r="C33" i="67"/>
  <c r="E25" i="67"/>
  <c r="D25" i="67"/>
  <c r="C25" i="67"/>
  <c r="E16" i="67"/>
  <c r="C22" i="50" l="1"/>
  <c r="E22" i="48"/>
  <c r="E22" i="50"/>
  <c r="N12" i="63" l="1"/>
  <c r="N13" i="63"/>
  <c r="N14" i="63"/>
  <c r="N15" i="63"/>
  <c r="N16" i="63"/>
  <c r="N17" i="63"/>
  <c r="M16" i="63"/>
  <c r="M12" i="63"/>
  <c r="M13" i="63"/>
  <c r="M14" i="63"/>
  <c r="M15" i="63"/>
  <c r="M17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  <c r="F10" i="40" l="1"/>
  <c r="G10" i="40" s="1"/>
</calcChain>
</file>

<file path=xl/sharedStrings.xml><?xml version="1.0" encoding="utf-8"?>
<sst xmlns="http://schemas.openxmlformats.org/spreadsheetml/2006/main" count="229" uniqueCount="132">
  <si>
    <t>a</t>
  </si>
  <si>
    <t>b</t>
  </si>
  <si>
    <t>c</t>
  </si>
  <si>
    <t>d</t>
  </si>
  <si>
    <t>e</t>
  </si>
  <si>
    <t>T</t>
  </si>
  <si>
    <t>T-1</t>
  </si>
  <si>
    <t>T-2</t>
  </si>
  <si>
    <t>f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</si>
  <si>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</si>
  <si>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</si>
  <si>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</si>
  <si>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</si>
  <si>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</si>
  <si>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</si>
  <si>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</si>
  <si>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</si>
  <si>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</si>
  <si>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</si>
  <si>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</si>
  <si>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</si>
  <si>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</si>
  <si>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</si>
  <si>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</si>
  <si>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</si>
  <si>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</si>
  <si>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</si>
  <si>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</si>
  <si>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</si>
  <si>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</si>
  <si>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</si>
  <si>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</si>
  <si>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</si>
  <si>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</si>
  <si>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</si>
  <si>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</si>
  <si>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</si>
  <si>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</si>
  <si>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</si>
  <si>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</si>
  <si>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</si>
  <si>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</si>
  <si>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</si>
  <si>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</si>
  <si>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</si>
  <si>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</si>
  <si>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</si>
  <si>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</si>
  <si>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</si>
  <si>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</si>
  <si>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</si>
  <si>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</si>
  <si>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</si>
  <si>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</si>
  <si>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</si>
  <si>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</si>
  <si>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</si>
  <si>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</si>
  <si>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</si>
  <si>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</si>
  <si>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</si>
  <si>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</si>
  <si>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</si>
  <si>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</si>
  <si>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</si>
  <si>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</si>
  <si>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</si>
  <si>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</si>
  <si>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</si>
  <si>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</si>
  <si>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</si>
  <si>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</si>
  <si>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</si>
  <si>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</si>
  <si>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</si>
  <si>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</si>
  <si>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</si>
  <si>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</si>
  <si>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</si>
  <si>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</si>
  <si>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</si>
  <si>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</si>
  <si>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</si>
  <si>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</si>
  <si>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</si>
  <si>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</si>
  <si>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</si>
  <si>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</si>
  <si>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</si>
  <si>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</si>
  <si>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</si>
  <si>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</si>
  <si>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</si>
  <si>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</si>
  <si>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</si>
  <si>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</si>
  <si>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</si>
  <si>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</si>
  <si>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</si>
  <si>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</si>
  <si>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</si>
  <si>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</si>
  <si>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</si>
  <si>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</si>
  <si>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</si>
  <si>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</si>
  <si>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</si>
  <si>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</si>
  <si>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</si>
  <si>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</si>
  <si>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</si>
  <si>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</si>
  <si>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</si>
  <si>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</si>
  <si>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</si>
  <si>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</si>
  <si>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Cash and cash equivalents</t>
  </si>
  <si>
    <t>Mandatory cash balances with the NBG</t>
  </si>
  <si>
    <t>Other assets</t>
  </si>
  <si>
    <t>Intangible assets</t>
  </si>
  <si>
    <t xml:space="preserve">Right-of-use assets </t>
  </si>
  <si>
    <t>Customer accounts</t>
  </si>
  <si>
    <t>Lease payables</t>
  </si>
  <si>
    <t>Other liabilities</t>
  </si>
  <si>
    <t>Equity shares</t>
  </si>
  <si>
    <t>Additional paid in capital</t>
  </si>
  <si>
    <t>Dimitry Kumsishvili</t>
  </si>
  <si>
    <t>Paysera Bank Georgia JSC</t>
  </si>
  <si>
    <t>Tangible assets</t>
  </si>
  <si>
    <t>Investment Securities</t>
  </si>
  <si>
    <t>Other financial liabilities</t>
  </si>
  <si>
    <t>Accumulated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</si>
</sst>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0.0%"/>
    <numFmt numFmtId="171" formatCode="[$-409]dd\-mmm\-yy;@"/>
    <numFmt numFmtId="172" formatCode="[$-409]mmm\-yy;@"/>
    <numFmt numFmtId="173" formatCode="_ * #,##0.00_)&quot;F&quot;_ ;_ * \(#,##0.00\)&quot;F&quot;_ ;_ * &quot;-&quot;??_)&quot;F&quot;_ ;_ @_ 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_-* #,##0.00_$_-;\-* #,##0.00_$_-;_-* &quot;-&quot;??_$_-;_-@_-"/>
    <numFmt numFmtId="181" formatCode="_-* #,##0.00\ _L_a_r_i_-;\-* #,##0.00\ _L_a_r_i_-;_-* &quot;-&quot;??\ _L_a_r_i_-;_-@_-"/>
    <numFmt numFmtId="182" formatCode="[$-409]d\-mmm\-yy;@"/>
    <numFmt numFmtId="183" formatCode="_-* #,##0.00\ _D_M_-;\-* #,##0.00\ _D_M_-;_-* &quot;-&quot;??\ _D_M_-;_-@_-"/>
    <numFmt numFmtId="184" formatCode="&quot;balance  &quot;[$-409]d\-mmm\-yy;@"/>
    <numFmt numFmtId="185" formatCode="mmmm\-yy"/>
    <numFmt numFmtId="186" formatCode="_-* #,##0_ð_._-;\-* #,##0_ð_._-;_-* &quot;-&quot;_ð_._-;_-@_-"/>
    <numFmt numFmtId="187" formatCode="_-* #,##0.00_ð_._-;\-* #,##0.00_ð_._-;_-* &quot;-&quot;??_ð_._-;_-@_-"/>
    <numFmt numFmtId="188" formatCode="&quot;See Note &quot;\ #"/>
    <numFmt numFmtId="189" formatCode="\60\4\7\:"/>
    <numFmt numFmtId="190" formatCode="&quot;p.&quot;#,##0.00;[Red]\-&quot;p.&quot;#,##0.00"/>
    <numFmt numFmtId="191" formatCode="0.00000"/>
    <numFmt numFmtId="192" formatCode="&quot;fl&quot;#,##0.00_);[Red]\(&quot;fl&quot;#,##0.00\)"/>
    <numFmt numFmtId="193" formatCode="_(&quot;fl&quot;* #,##0_);_(&quot;fl&quot;* \(#,##0\);_(&quot;fl&quot;* &quot;-&quot;_);_(@_)"/>
    <numFmt numFmtId="194" formatCode="&quot;Fr.&quot;\ #,##0;[Red]&quot;Fr.&quot;\ \-#,##0"/>
    <numFmt numFmtId="195" formatCode="_(&quot;¤&quot;* #,##0.00_);_(&quot;¤&quot;* \(#,##0.00\);_(&quot;¤&quot;* &quot;-&quot;??_);_(@_)"/>
    <numFmt numFmtId="196" formatCode="#,##0_ ;[Red]\-#,##0\ "/>
  </numFmts>
  <fonts count="95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name val="Arial"/>
      <family val="2"/>
    </font>
    <font>
      <sz val="10"/>
      <color theme="1"/>
      <name val="Sylfaen"/>
      <family val="2"/>
      <scheme val="minor"/>
    </font>
    <font>
      <b/>
      <sz val="10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Sylfaen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Sylfaen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Sylfaen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Sylfaen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Sylfaen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Sylfaen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Sylfaen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Sylfaen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Sylfaen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Sylfaen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Sylfaen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Sylfaen"/>
      <family val="2"/>
      <scheme val="minor"/>
    </font>
    <font>
      <sz val="10"/>
      <name val="Sylfaen"/>
      <family val="2"/>
      <scheme val="minor"/>
    </font>
    <font>
      <b/>
      <sz val="12"/>
      <name val="Sylfaen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color theme="1"/>
      <name val="Sylfaen"/>
      <family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956">
    <xf numFmtId="0" fontId="0" fillId="0" borderId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71" fontId="10" fillId="36" borderId="0"/>
    <xf numFmtId="172" fontId="10" fillId="36" borderId="0"/>
    <xf numFmtId="171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171" fontId="12" fillId="37" borderId="0" applyNumberFormat="0" applyBorder="0" applyAlignment="0" applyProtection="0"/>
    <xf numFmtId="172" fontId="12" fillId="37" borderId="0" applyNumberFormat="0" applyBorder="0" applyAlignment="0" applyProtection="0"/>
    <xf numFmtId="171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171" fontId="12" fillId="38" borderId="0" applyNumberFormat="0" applyBorder="0" applyAlignment="0" applyProtection="0"/>
    <xf numFmtId="172" fontId="12" fillId="38" borderId="0" applyNumberFormat="0" applyBorder="0" applyAlignment="0" applyProtection="0"/>
    <xf numFmtId="171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171" fontId="12" fillId="39" borderId="0" applyNumberFormat="0" applyBorder="0" applyAlignment="0" applyProtection="0"/>
    <xf numFmtId="172" fontId="12" fillId="39" borderId="0" applyNumberFormat="0" applyBorder="0" applyAlignment="0" applyProtection="0"/>
    <xf numFmtId="171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171" fontId="12" fillId="41" borderId="0" applyNumberFormat="0" applyBorder="0" applyAlignment="0" applyProtection="0"/>
    <xf numFmtId="172" fontId="12" fillId="41" borderId="0" applyNumberFormat="0" applyBorder="0" applyAlignment="0" applyProtection="0"/>
    <xf numFmtId="171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171" fontId="12" fillId="42" borderId="0" applyNumberFormat="0" applyBorder="0" applyAlignment="0" applyProtection="0"/>
    <xf numFmtId="172" fontId="12" fillId="42" borderId="0" applyNumberFormat="0" applyBorder="0" applyAlignment="0" applyProtection="0"/>
    <xf numFmtId="171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171" fontId="12" fillId="44" borderId="0" applyNumberFormat="0" applyBorder="0" applyAlignment="0" applyProtection="0"/>
    <xf numFmtId="172" fontId="12" fillId="44" borderId="0" applyNumberFormat="0" applyBorder="0" applyAlignment="0" applyProtection="0"/>
    <xf numFmtId="171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171" fontId="12" fillId="45" borderId="0" applyNumberFormat="0" applyBorder="0" applyAlignment="0" applyProtection="0"/>
    <xf numFmtId="172" fontId="12" fillId="45" borderId="0" applyNumberFormat="0" applyBorder="0" applyAlignment="0" applyProtection="0"/>
    <xf numFmtId="171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171" fontId="12" fillId="40" borderId="0" applyNumberFormat="0" applyBorder="0" applyAlignment="0" applyProtection="0"/>
    <xf numFmtId="172" fontId="12" fillId="40" borderId="0" applyNumberFormat="0" applyBorder="0" applyAlignment="0" applyProtection="0"/>
    <xf numFmtId="171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171" fontId="12" fillId="43" borderId="0" applyNumberFormat="0" applyBorder="0" applyAlignment="0" applyProtection="0"/>
    <xf numFmtId="172" fontId="12" fillId="43" borderId="0" applyNumberFormat="0" applyBorder="0" applyAlignment="0" applyProtection="0"/>
    <xf numFmtId="171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171" fontId="12" fillId="46" borderId="0" applyNumberFormat="0" applyBorder="0" applyAlignment="0" applyProtection="0"/>
    <xf numFmtId="172" fontId="12" fillId="46" borderId="0" applyNumberFormat="0" applyBorder="0" applyAlignment="0" applyProtection="0"/>
    <xf numFmtId="171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171" fontId="15" fillId="47" borderId="0" applyNumberFormat="0" applyBorder="0" applyAlignment="0" applyProtection="0"/>
    <xf numFmtId="172" fontId="15" fillId="47" borderId="0" applyNumberFormat="0" applyBorder="0" applyAlignment="0" applyProtection="0"/>
    <xf numFmtId="171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171" fontId="15" fillId="44" borderId="0" applyNumberFormat="0" applyBorder="0" applyAlignment="0" applyProtection="0"/>
    <xf numFmtId="172" fontId="15" fillId="44" borderId="0" applyNumberFormat="0" applyBorder="0" applyAlignment="0" applyProtection="0"/>
    <xf numFmtId="171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171" fontId="15" fillId="45" borderId="0" applyNumberFormat="0" applyBorder="0" applyAlignment="0" applyProtection="0"/>
    <xf numFmtId="172" fontId="15" fillId="45" borderId="0" applyNumberFormat="0" applyBorder="0" applyAlignment="0" applyProtection="0"/>
    <xf numFmtId="171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171" fontId="15" fillId="50" borderId="0" applyNumberFormat="0" applyBorder="0" applyAlignment="0" applyProtection="0"/>
    <xf numFmtId="172" fontId="15" fillId="50" borderId="0" applyNumberFormat="0" applyBorder="0" applyAlignment="0" applyProtection="0"/>
    <xf numFmtId="171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171" fontId="15" fillId="53" borderId="0" applyNumberFormat="0" applyBorder="0" applyAlignment="0" applyProtection="0"/>
    <xf numFmtId="172" fontId="15" fillId="53" borderId="0" applyNumberFormat="0" applyBorder="0" applyAlignment="0" applyProtection="0"/>
    <xf numFmtId="171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171" fontId="15" fillId="57" borderId="0" applyNumberFormat="0" applyBorder="0" applyAlignment="0" applyProtection="0"/>
    <xf numFmtId="172" fontId="15" fillId="57" borderId="0" applyNumberFormat="0" applyBorder="0" applyAlignment="0" applyProtection="0"/>
    <xf numFmtId="171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171" fontId="15" fillId="59" borderId="0" applyNumberFormat="0" applyBorder="0" applyAlignment="0" applyProtection="0"/>
    <xf numFmtId="172" fontId="15" fillId="59" borderId="0" applyNumberFormat="0" applyBorder="0" applyAlignment="0" applyProtection="0"/>
    <xf numFmtId="171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171" fontId="15" fillId="48" borderId="0" applyNumberFormat="0" applyBorder="0" applyAlignment="0" applyProtection="0"/>
    <xf numFmtId="172" fontId="15" fillId="48" borderId="0" applyNumberFormat="0" applyBorder="0" applyAlignment="0" applyProtection="0"/>
    <xf numFmtId="171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171" fontId="15" fillId="49" borderId="0" applyNumberFormat="0" applyBorder="0" applyAlignment="0" applyProtection="0"/>
    <xf numFmtId="172" fontId="15" fillId="49" borderId="0" applyNumberFormat="0" applyBorder="0" applyAlignment="0" applyProtection="0"/>
    <xf numFmtId="171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171" fontId="15" fillId="62" borderId="0" applyNumberFormat="0" applyBorder="0" applyAlignment="0" applyProtection="0"/>
    <xf numFmtId="172" fontId="15" fillId="62" borderId="0" applyNumberFormat="0" applyBorder="0" applyAlignment="0" applyProtection="0"/>
    <xf numFmtId="171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171" fontId="18" fillId="38" borderId="0" applyNumberFormat="0" applyBorder="0" applyAlignment="0" applyProtection="0"/>
    <xf numFmtId="172" fontId="18" fillId="38" borderId="0" applyNumberFormat="0" applyBorder="0" applyAlignment="0" applyProtection="0"/>
    <xf numFmtId="171" fontId="18" fillId="38" borderId="0" applyNumberFormat="0" applyBorder="0" applyAlignment="0" applyProtection="0"/>
    <xf numFmtId="0" fontId="16" fillId="38" borderId="0" applyNumberFormat="0" applyBorder="0" applyAlignment="0" applyProtection="0"/>
    <xf numFmtId="173" fontId="19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4" fontId="21" fillId="0" borderId="0" applyFill="0" applyBorder="0" applyAlignment="0"/>
    <xf numFmtId="174" fontId="21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3" fontId="20" fillId="0" borderId="0" applyFill="0" applyBorder="0" applyAlignment="0"/>
    <xf numFmtId="175" fontId="21" fillId="0" borderId="0" applyFill="0" applyBorder="0" applyAlignment="0"/>
    <xf numFmtId="176" fontId="21" fillId="0" borderId="0" applyFill="0" applyBorder="0" applyAlignment="0"/>
    <xf numFmtId="177" fontId="21" fillId="0" borderId="0" applyFill="0" applyBorder="0" applyAlignment="0"/>
    <xf numFmtId="178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2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171" fontId="24" fillId="63" borderId="27" applyNumberFormat="0" applyAlignment="0" applyProtection="0"/>
    <xf numFmtId="172" fontId="24" fillId="63" borderId="27" applyNumberFormat="0" applyAlignment="0" applyProtection="0"/>
    <xf numFmtId="171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0" fontId="25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0" fontId="26" fillId="9" borderId="24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172" fontId="27" fillId="64" borderId="28" applyNumberFormat="0" applyAlignment="0" applyProtection="0"/>
    <xf numFmtId="171" fontId="27" fillId="64" borderId="28" applyNumberFormat="0" applyAlignment="0" applyProtection="0"/>
    <xf numFmtId="0" fontId="25" fillId="64" borderId="2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quotePrefix="1">
      <protection locked="0"/>
    </xf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4" fontId="2" fillId="0" borderId="0" applyFont="0" applyFill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/>
    <xf numFmtId="175" fontId="2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172" fontId="34" fillId="0" borderId="0" applyNumberFormat="0" applyFill="0" applyBorder="0" applyAlignment="0" applyProtection="0"/>
    <xf numFmtId="171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1" fontId="2" fillId="0" borderId="0"/>
    <xf numFmtId="0" fontId="2" fillId="0" borderId="0"/>
    <xf numFmtId="171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171" fontId="37" fillId="39" borderId="0" applyNumberFormat="0" applyBorder="0" applyAlignment="0" applyProtection="0"/>
    <xf numFmtId="172" fontId="37" fillId="39" borderId="0" applyNumberFormat="0" applyBorder="0" applyAlignment="0" applyProtection="0"/>
    <xf numFmtId="171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71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71" fontId="38" fillId="0" borderId="7">
      <alignment horizontal="left" vertical="center"/>
    </xf>
    <xf numFmtId="0" fontId="39" fillId="0" borderId="30" applyNumberFormat="0" applyFill="0" applyAlignment="0" applyProtection="0"/>
    <xf numFmtId="172" fontId="39" fillId="0" borderId="30" applyNumberFormat="0" applyFill="0" applyAlignment="0" applyProtection="0"/>
    <xf numFmtId="0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171" fontId="39" fillId="0" borderId="30" applyNumberFormat="0" applyFill="0" applyAlignment="0" applyProtection="0"/>
    <xf numFmtId="172" fontId="39" fillId="0" borderId="30" applyNumberFormat="0" applyFill="0" applyAlignment="0" applyProtection="0"/>
    <xf numFmtId="171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72" fontId="40" fillId="0" borderId="31" applyNumberFormat="0" applyFill="0" applyAlignment="0" applyProtection="0"/>
    <xf numFmtId="0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171" fontId="40" fillId="0" borderId="31" applyNumberFormat="0" applyFill="0" applyAlignment="0" applyProtection="0"/>
    <xf numFmtId="172" fontId="40" fillId="0" borderId="31" applyNumberFormat="0" applyFill="0" applyAlignment="0" applyProtection="0"/>
    <xf numFmtId="171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72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171" fontId="41" fillId="0" borderId="32" applyNumberFormat="0" applyFill="0" applyAlignment="0" applyProtection="0"/>
    <xf numFmtId="172" fontId="41" fillId="0" borderId="32" applyNumberFormat="0" applyFill="0" applyAlignment="0" applyProtection="0"/>
    <xf numFmtId="171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172" fontId="41" fillId="0" borderId="0" applyNumberFormat="0" applyFill="0" applyBorder="0" applyAlignment="0" applyProtection="0"/>
    <xf numFmtId="171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71" fontId="43" fillId="0" borderId="0"/>
    <xf numFmtId="0" fontId="43" fillId="0" borderId="0"/>
    <xf numFmtId="171" fontId="43" fillId="0" borderId="0"/>
    <xf numFmtId="171" fontId="38" fillId="0" borderId="0"/>
    <xf numFmtId="0" fontId="38" fillId="0" borderId="0"/>
    <xf numFmtId="171" fontId="38" fillId="0" borderId="0"/>
    <xf numFmtId="171" fontId="44" fillId="0" borderId="0"/>
    <xf numFmtId="0" fontId="44" fillId="0" borderId="0"/>
    <xf numFmtId="171" fontId="44" fillId="0" borderId="0"/>
    <xf numFmtId="171" fontId="45" fillId="0" borderId="0"/>
    <xf numFmtId="0" fontId="45" fillId="0" borderId="0"/>
    <xf numFmtId="171" fontId="45" fillId="0" borderId="0"/>
    <xf numFmtId="171" fontId="46" fillId="0" borderId="0"/>
    <xf numFmtId="0" fontId="46" fillId="0" borderId="0"/>
    <xf numFmtId="171" fontId="46" fillId="0" borderId="0"/>
    <xf numFmtId="171" fontId="47" fillId="0" borderId="0"/>
    <xf numFmtId="0" fontId="47" fillId="0" borderId="0"/>
    <xf numFmtId="171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48" fillId="0" borderId="0" applyNumberFormat="0" applyFill="0" applyBorder="0" applyAlignment="0" applyProtection="0">
      <alignment vertical="top"/>
      <protection locked="0"/>
    </xf>
    <xf numFmtId="172" fontId="48" fillId="0" borderId="0" applyNumberFormat="0" applyFill="0" applyBorder="0" applyAlignment="0" applyProtection="0">
      <alignment vertical="top"/>
      <protection locked="0"/>
    </xf>
    <xf numFmtId="171" fontId="48" fillId="0" borderId="0" applyNumberFormat="0" applyFill="0" applyBorder="0" applyAlignment="0" applyProtection="0">
      <alignment vertical="top"/>
      <protection locked="0"/>
    </xf>
    <xf numFmtId="171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2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171" fontId="52" fillId="42" borderId="27" applyNumberFormat="0" applyAlignment="0" applyProtection="0"/>
    <xf numFmtId="172" fontId="52" fillId="42" borderId="27" applyNumberFormat="0" applyAlignment="0" applyProtection="0"/>
    <xf numFmtId="171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171" fontId="55" fillId="0" borderId="33" applyNumberFormat="0" applyFill="0" applyAlignment="0" applyProtection="0"/>
    <xf numFmtId="172" fontId="55" fillId="0" borderId="33" applyNumberFormat="0" applyFill="0" applyAlignment="0" applyProtection="0"/>
    <xf numFmtId="171" fontId="55" fillId="0" borderId="33" applyNumberFormat="0" applyFill="0" applyAlignment="0" applyProtection="0"/>
    <xf numFmtId="0" fontId="53" fillId="0" borderId="33" applyNumberFormat="0" applyFill="0" applyAlignment="0" applyProtection="0"/>
    <xf numFmtId="171" fontId="2" fillId="0" borderId="0">
      <alignment horizontal="center"/>
    </xf>
    <xf numFmtId="0" fontId="2" fillId="0" borderId="0">
      <alignment horizontal="center"/>
    </xf>
    <xf numFmtId="171" fontId="2" fillId="0" borderId="0">
      <alignment horizontal="center"/>
    </xf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171" fontId="58" fillId="72" borderId="0" applyNumberFormat="0" applyBorder="0" applyAlignment="0" applyProtection="0"/>
    <xf numFmtId="172" fontId="58" fillId="72" borderId="0" applyNumberFormat="0" applyBorder="0" applyAlignment="0" applyProtection="0"/>
    <xf numFmtId="171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71" fontId="10" fillId="0" borderId="34"/>
    <xf numFmtId="172" fontId="10" fillId="0" borderId="34"/>
    <xf numFmtId="171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4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4" fontId="2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1" fillId="0" borderId="0"/>
    <xf numFmtId="0" fontId="61" fillId="0" borderId="0"/>
    <xf numFmtId="0" fontId="60" fillId="0" borderId="0"/>
    <xf numFmtId="182" fontId="12" fillId="0" borderId="0"/>
    <xf numFmtId="182" fontId="2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0" fontId="2" fillId="0" borderId="0"/>
    <xf numFmtId="171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49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2" fillId="0" borderId="0"/>
    <xf numFmtId="182" fontId="2" fillId="0" borderId="0"/>
    <xf numFmtId="182" fontId="2" fillId="0" borderId="0"/>
    <xf numFmtId="171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1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2" fillId="0" borderId="0"/>
    <xf numFmtId="0" fontId="12" fillId="0" borderId="0"/>
    <xf numFmtId="171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71" fontId="12" fillId="0" borderId="0"/>
    <xf numFmtId="0" fontId="12" fillId="0" borderId="0"/>
    <xf numFmtId="0" fontId="12" fillId="0" borderId="0"/>
    <xf numFmtId="0" fontId="2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71" fontId="11" fillId="0" borderId="0"/>
    <xf numFmtId="182" fontId="12" fillId="0" borderId="0"/>
    <xf numFmtId="182" fontId="1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2" fillId="0" borderId="0"/>
    <xf numFmtId="182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9" fillId="0" borderId="0"/>
    <xf numFmtId="0" fontId="12" fillId="0" borderId="0"/>
    <xf numFmtId="0" fontId="2" fillId="0" borderId="0"/>
    <xf numFmtId="0" fontId="11" fillId="0" borderId="0"/>
    <xf numFmtId="171" fontId="9" fillId="0" borderId="0"/>
    <xf numFmtId="0" fontId="2" fillId="0" borderId="0"/>
    <xf numFmtId="0" fontId="1" fillId="0" borderId="0"/>
    <xf numFmtId="0" fontId="1" fillId="0" borderId="0"/>
    <xf numFmtId="182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82" fontId="2" fillId="0" borderId="0"/>
    <xf numFmtId="0" fontId="12" fillId="0" borderId="0"/>
    <xf numFmtId="0" fontId="12" fillId="0" borderId="0"/>
    <xf numFmtId="171" fontId="9" fillId="0" borderId="0"/>
    <xf numFmtId="0" fontId="49" fillId="0" borderId="0"/>
    <xf numFmtId="0" fontId="2" fillId="0" borderId="0"/>
    <xf numFmtId="171" fontId="9" fillId="0" borderId="0"/>
    <xf numFmtId="0" fontId="1" fillId="0" borderId="0"/>
    <xf numFmtId="182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2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71" fontId="9" fillId="0" borderId="0"/>
    <xf numFmtId="171" fontId="9" fillId="0" borderId="0"/>
    <xf numFmtId="0" fontId="1" fillId="0" borderId="0"/>
    <xf numFmtId="182" fontId="12" fillId="0" borderId="0"/>
    <xf numFmtId="182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2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2" fillId="0" borderId="0"/>
    <xf numFmtId="182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2" fontId="1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5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82" fontId="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1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82" fontId="10" fillId="0" borderId="0"/>
    <xf numFmtId="0" fontId="5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82" fontId="5" fillId="0" borderId="0"/>
    <xf numFmtId="0" fontId="10" fillId="0" borderId="0"/>
    <xf numFmtId="182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10" fillId="0" borderId="0"/>
    <xf numFmtId="182" fontId="5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71" fontId="10" fillId="0" borderId="0"/>
    <xf numFmtId="0" fontId="60" fillId="0" borderId="0"/>
    <xf numFmtId="171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71" fontId="5" fillId="0" borderId="0"/>
    <xf numFmtId="0" fontId="60" fillId="0" borderId="0"/>
    <xf numFmtId="171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82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82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1" fillId="0" borderId="0"/>
    <xf numFmtId="182" fontId="10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0" fillId="0" borderId="0"/>
    <xf numFmtId="182" fontId="10" fillId="0" borderId="0"/>
    <xf numFmtId="182" fontId="10" fillId="0" borderId="0"/>
    <xf numFmtId="182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85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71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28" fillId="0" borderId="0"/>
    <xf numFmtId="0" fontId="2" fillId="0" borderId="0"/>
    <xf numFmtId="0" fontId="60" fillId="0" borderId="0"/>
    <xf numFmtId="171" fontId="28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82" fontId="2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172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60" fillId="0" borderId="0"/>
    <xf numFmtId="0" fontId="2" fillId="0" borderId="0"/>
    <xf numFmtId="0" fontId="60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82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0" fontId="2" fillId="0" borderId="0"/>
    <xf numFmtId="182" fontId="2" fillId="0" borderId="0"/>
    <xf numFmtId="0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2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71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1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2" fillId="0" borderId="0"/>
    <xf numFmtId="0" fontId="2" fillId="0" borderId="0"/>
    <xf numFmtId="182" fontId="1" fillId="0" borderId="0"/>
    <xf numFmtId="182" fontId="1" fillId="0" borderId="0"/>
    <xf numFmtId="182" fontId="1" fillId="0" borderId="0"/>
    <xf numFmtId="18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1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71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72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72" fontId="2" fillId="0" borderId="0"/>
    <xf numFmtId="171" fontId="2" fillId="0" borderId="0"/>
    <xf numFmtId="171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6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3" fontId="2" fillId="74" borderId="2" applyFont="0">
      <alignment horizontal="right" vertical="center"/>
      <protection locked="0"/>
    </xf>
    <xf numFmtId="171" fontId="66" fillId="0" borderId="0"/>
    <xf numFmtId="0" fontId="66" fillId="0" borderId="0"/>
    <xf numFmtId="171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2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171" fontId="69" fillId="63" borderId="36" applyNumberFormat="0" applyAlignment="0" applyProtection="0"/>
    <xf numFmtId="172" fontId="69" fillId="63" borderId="36" applyNumberFormat="0" applyAlignment="0" applyProtection="0"/>
    <xf numFmtId="171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8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21" fillId="0" borderId="0" applyFill="0" applyBorder="0" applyAlignment="0"/>
    <xf numFmtId="175" fontId="21" fillId="0" borderId="0" applyFill="0" applyBorder="0" applyAlignment="0"/>
    <xf numFmtId="174" fontId="21" fillId="0" borderId="0" applyFill="0" applyBorder="0" applyAlignment="0"/>
    <xf numFmtId="179" fontId="21" fillId="0" borderId="0" applyFill="0" applyBorder="0" applyAlignment="0"/>
    <xf numFmtId="175" fontId="21" fillId="0" borderId="0" applyFill="0" applyBorder="0" applyAlignment="0"/>
    <xf numFmtId="171" fontId="2" fillId="0" borderId="0"/>
    <xf numFmtId="0" fontId="2" fillId="0" borderId="0"/>
    <xf numFmtId="171" fontId="2" fillId="0" borderId="0"/>
    <xf numFmtId="190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91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71" fontId="9" fillId="0" borderId="0"/>
    <xf numFmtId="171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92" fontId="21" fillId="0" borderId="0" applyFill="0" applyBorder="0" applyAlignment="0"/>
    <xf numFmtId="193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172" fontId="77" fillId="0" borderId="0" applyNumberFormat="0" applyFill="0" applyBorder="0" applyAlignment="0" applyProtection="0"/>
    <xf numFmtId="171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2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171" fontId="78" fillId="0" borderId="37" applyNumberFormat="0" applyFill="0" applyAlignment="0" applyProtection="0"/>
    <xf numFmtId="172" fontId="78" fillId="0" borderId="37" applyNumberFormat="0" applyFill="0" applyAlignment="0" applyProtection="0"/>
    <xf numFmtId="171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8" fontId="65" fillId="0" borderId="0">
      <alignment horizontal="left"/>
    </xf>
    <xf numFmtId="0" fontId="2" fillId="0" borderId="0"/>
    <xf numFmtId="0" fontId="2" fillId="0" borderId="0"/>
    <xf numFmtId="171" fontId="2" fillId="0" borderId="0"/>
    <xf numFmtId="171" fontId="2" fillId="0" borderId="0">
      <alignment horizontal="center" textRotation="90"/>
    </xf>
    <xf numFmtId="0" fontId="2" fillId="0" borderId="0">
      <alignment horizontal="center" textRotation="90"/>
    </xf>
    <xf numFmtId="171" fontId="2" fillId="0" borderId="0">
      <alignment horizontal="center" textRotation="90"/>
    </xf>
    <xf numFmtId="194" fontId="10" fillId="0" borderId="0" applyFont="0" applyFill="0" applyBorder="0" applyAlignment="0" applyProtection="0"/>
    <xf numFmtId="195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172" fontId="80" fillId="0" borderId="0" applyNumberFormat="0" applyFill="0" applyBorder="0" applyAlignment="0" applyProtection="0"/>
    <xf numFmtId="171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165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6" fontId="82" fillId="0" borderId="0" applyFont="0" applyFill="0" applyBorder="0" applyAlignment="0" applyProtection="0"/>
    <xf numFmtId="168" fontId="82" fillId="0" borderId="0" applyFont="0" applyFill="0" applyBorder="0" applyAlignment="0" applyProtection="0"/>
    <xf numFmtId="0" fontId="2" fillId="0" borderId="0"/>
  </cellStyleXfs>
  <cellXfs count="193">
    <xf numFmtId="0" fontId="0" fillId="0" borderId="0" xfId="0"/>
    <xf numFmtId="0" fontId="3" fillId="0" borderId="0" xfId="0" applyFont="1"/>
    <xf numFmtId="0" fontId="6" fillId="0" borderId="0" xfId="8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87" fillId="0" borderId="4" xfId="20955" applyFont="1" applyBorder="1"/>
    <xf numFmtId="0" fontId="3" fillId="0" borderId="10" xfId="0" applyFont="1" applyBorder="1"/>
    <xf numFmtId="196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6" fontId="3" fillId="0" borderId="2" xfId="0" applyNumberFormat="1" applyFont="1" applyBorder="1" applyAlignment="1" applyProtection="1">
      <alignment horizontal="center" vertical="center"/>
      <protection locked="0"/>
    </xf>
    <xf numFmtId="196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6" fontId="4" fillId="0" borderId="4" xfId="0" applyNumberFormat="1" applyFont="1" applyBorder="1" applyAlignment="1" applyProtection="1">
      <alignment horizontal="center" vertical="center" wrapText="1"/>
      <protection locked="0"/>
    </xf>
    <xf numFmtId="196" fontId="3" fillId="0" borderId="4" xfId="0" applyNumberFormat="1" applyFont="1" applyBorder="1" applyAlignment="1" applyProtection="1">
      <alignment horizontal="center"/>
      <protection locked="0"/>
    </xf>
    <xf numFmtId="196" fontId="3" fillId="0" borderId="4" xfId="0" applyNumberFormat="1" applyFont="1" applyBorder="1" applyProtection="1">
      <protection locked="0"/>
    </xf>
    <xf numFmtId="0" fontId="88" fillId="0" borderId="2" xfId="20955" applyFont="1" applyBorder="1" applyAlignment="1">
      <alignment horizontal="center" vertical="center"/>
    </xf>
    <xf numFmtId="0" fontId="2" fillId="0" borderId="0" xfId="8"/>
    <xf numFmtId="0" fontId="89" fillId="0" borderId="0" xfId="0" applyFont="1"/>
    <xf numFmtId="0" fontId="89" fillId="0" borderId="0" xfId="0" applyFont="1" applyAlignment="1">
      <alignment wrapText="1"/>
    </xf>
    <xf numFmtId="0" fontId="2" fillId="0" borderId="4" xfId="20955" applyBorder="1"/>
    <xf numFmtId="0" fontId="89" fillId="0" borderId="41" xfId="0" applyFont="1" applyBorder="1" applyAlignment="1">
      <alignment horizontal="center"/>
    </xf>
    <xf numFmtId="196" fontId="89" fillId="0" borderId="2" xfId="0" applyNumberFormat="1" applyFont="1" applyBorder="1" applyAlignment="1" applyProtection="1">
      <alignment horizontal="center" vertical="center"/>
      <protection locked="0"/>
    </xf>
    <xf numFmtId="196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/>
    <xf numFmtId="0" fontId="2" fillId="0" borderId="13" xfId="8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/>
    <xf numFmtId="0" fontId="2" fillId="0" borderId="15" xfId="8" applyBorder="1"/>
    <xf numFmtId="0" fontId="89" fillId="0" borderId="16" xfId="0" applyFont="1" applyBorder="1"/>
    <xf numFmtId="0" fontId="89" fillId="0" borderId="16" xfId="0" applyFont="1" applyBorder="1" applyAlignment="1">
      <alignment horizontal="center"/>
    </xf>
    <xf numFmtId="0" fontId="89" fillId="0" borderId="17" xfId="0" applyFont="1" applyBorder="1"/>
    <xf numFmtId="0" fontId="2" fillId="0" borderId="44" xfId="20955" applyBorder="1"/>
    <xf numFmtId="0" fontId="91" fillId="0" borderId="0" xfId="0" applyFont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6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6" fontId="89" fillId="0" borderId="16" xfId="0" applyNumberFormat="1" applyFont="1" applyBorder="1" applyProtection="1">
      <protection locked="0"/>
    </xf>
    <xf numFmtId="196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0" xfId="0" applyFont="1" applyAlignment="1">
      <alignment horizontal="left" indent="2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Border="1" applyAlignment="1">
      <alignment horizontal="left"/>
    </xf>
    <xf numFmtId="0" fontId="89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6" fontId="89" fillId="0" borderId="2" xfId="0" applyNumberFormat="1" applyFont="1" applyBorder="1" applyAlignment="1" applyProtection="1">
      <alignment vertical="center" wrapText="1"/>
      <protection locked="0"/>
    </xf>
    <xf numFmtId="196" fontId="89" fillId="0" borderId="14" xfId="0" applyNumberFormat="1" applyFont="1" applyBorder="1" applyAlignment="1" applyProtection="1">
      <alignment vertical="center" wrapText="1"/>
      <protection locked="0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6" fontId="89" fillId="0" borderId="2" xfId="0" applyNumberFormat="1" applyFont="1" applyBorder="1" applyAlignment="1" applyProtection="1">
      <alignment horizontal="center" vertical="center" wrapText="1"/>
      <protection locked="0"/>
    </xf>
    <xf numFmtId="196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Alignment="1">
      <alignment vertical="center" wrapText="1"/>
    </xf>
    <xf numFmtId="196" fontId="89" fillId="35" borderId="2" xfId="0" applyNumberFormat="1" applyFont="1" applyFill="1" applyBorder="1" applyAlignment="1">
      <alignment horizontal="right" vertical="center" wrapText="1"/>
    </xf>
    <xf numFmtId="196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6" fontId="89" fillId="35" borderId="16" xfId="0" applyNumberFormat="1" applyFont="1" applyFill="1" applyBorder="1" applyAlignment="1">
      <alignment horizontal="right" vertical="center" wrapText="1"/>
    </xf>
    <xf numFmtId="196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6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6" fontId="89" fillId="35" borderId="16" xfId="0" applyNumberFormat="1" applyFont="1" applyFill="1" applyBorder="1" applyAlignment="1">
      <alignment vertical="center" wrapText="1"/>
    </xf>
    <xf numFmtId="196" fontId="89" fillId="35" borderId="17" xfId="0" applyNumberFormat="1" applyFont="1" applyFill="1" applyBorder="1" applyAlignment="1">
      <alignment vertical="center" wrapText="1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6" fontId="89" fillId="0" borderId="2" xfId="0" applyNumberFormat="1" applyFont="1" applyBorder="1" applyAlignment="1">
      <alignment horizontal="center" vertical="center"/>
    </xf>
    <xf numFmtId="196" fontId="89" fillId="0" borderId="2" xfId="0" applyNumberFormat="1" applyFont="1" applyBorder="1" applyAlignment="1">
      <alignment horizontal="center" vertical="center" wrapText="1"/>
    </xf>
    <xf numFmtId="196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6" fontId="89" fillId="35" borderId="2" xfId="0" applyNumberFormat="1" applyFont="1" applyFill="1" applyBorder="1" applyAlignment="1">
      <alignment horizontal="center" vertical="center"/>
    </xf>
    <xf numFmtId="196" fontId="89" fillId="35" borderId="2" xfId="0" applyNumberFormat="1" applyFont="1" applyFill="1" applyBorder="1" applyAlignment="1">
      <alignment horizontal="center" vertical="center" wrapText="1"/>
    </xf>
    <xf numFmtId="196" fontId="89" fillId="35" borderId="14" xfId="0" applyNumberFormat="1" applyFont="1" applyFill="1" applyBorder="1" applyAlignment="1">
      <alignment horizontal="center" vertical="center"/>
    </xf>
    <xf numFmtId="196" fontId="89" fillId="2" borderId="2" xfId="0" applyNumberFormat="1" applyFont="1" applyFill="1" applyBorder="1" applyAlignment="1" applyProtection="1">
      <alignment horizontal="center" vertical="center"/>
      <protection locked="0"/>
    </xf>
    <xf numFmtId="196" fontId="89" fillId="2" borderId="2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/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/>
    <xf numFmtId="196" fontId="89" fillId="0" borderId="16" xfId="0" applyNumberFormat="1" applyFont="1" applyBorder="1" applyAlignment="1" applyProtection="1">
      <alignment horizontal="left" indent="3"/>
      <protection locked="0"/>
    </xf>
    <xf numFmtId="196" fontId="4" fillId="35" borderId="16" xfId="0" applyNumberFormat="1" applyFont="1" applyFill="1" applyBorder="1" applyAlignment="1">
      <alignment horizontal="left" vertical="center"/>
    </xf>
    <xf numFmtId="0" fontId="0" fillId="0" borderId="0" xfId="0" applyAlignment="1">
      <alignment wrapText="1"/>
    </xf>
    <xf numFmtId="196" fontId="3" fillId="35" borderId="16" xfId="0" applyNumberFormat="1" applyFont="1" applyFill="1" applyBorder="1"/>
    <xf numFmtId="196" fontId="3" fillId="35" borderId="17" xfId="0" applyNumberFormat="1" applyFont="1" applyFill="1" applyBorder="1"/>
    <xf numFmtId="196" fontId="92" fillId="0" borderId="2" xfId="0" applyNumberFormat="1" applyFont="1" applyBorder="1" applyAlignment="1" applyProtection="1">
      <alignment horizontal="center" vertical="center" wrapText="1"/>
      <protection locked="0"/>
    </xf>
    <xf numFmtId="196" fontId="92" fillId="0" borderId="2" xfId="0" applyNumberFormat="1" applyFont="1" applyBorder="1" applyAlignment="1" applyProtection="1">
      <alignment horizontal="center"/>
      <protection locked="0"/>
    </xf>
    <xf numFmtId="196" fontId="3" fillId="0" borderId="16" xfId="0" applyNumberFormat="1" applyFont="1" applyBorder="1" applyProtection="1">
      <protection locked="0"/>
    </xf>
    <xf numFmtId="196" fontId="93" fillId="0" borderId="2" xfId="0" applyNumberFormat="1" applyFont="1" applyBorder="1" applyAlignment="1" applyProtection="1">
      <alignment vertical="center" wrapText="1"/>
      <protection locked="0"/>
    </xf>
    <xf numFmtId="196" fontId="93" fillId="0" borderId="14" xfId="0" applyNumberFormat="1" applyFont="1" applyBorder="1" applyAlignment="1" applyProtection="1">
      <alignment vertical="center" wrapText="1"/>
      <protection locked="0"/>
    </xf>
    <xf numFmtId="196" fontId="93" fillId="35" borderId="2" xfId="0" applyNumberFormat="1" applyFont="1" applyFill="1" applyBorder="1" applyAlignment="1">
      <alignment vertical="center" wrapText="1"/>
    </xf>
    <xf numFmtId="196" fontId="93" fillId="35" borderId="14" xfId="0" applyNumberFormat="1" applyFont="1" applyFill="1" applyBorder="1" applyAlignment="1">
      <alignment vertical="center" wrapText="1"/>
    </xf>
    <xf numFmtId="196" fontId="3" fillId="0" borderId="14" xfId="0" applyNumberFormat="1" applyFont="1" applyBorder="1" applyProtection="1">
      <protection locked="0"/>
    </xf>
    <xf numFmtId="196" fontId="3" fillId="35" borderId="2" xfId="0" applyNumberFormat="1" applyFont="1" applyFill="1" applyBorder="1"/>
    <xf numFmtId="196" fontId="3" fillId="0" borderId="17" xfId="0" applyNumberFormat="1" applyFont="1" applyBorder="1" applyProtection="1">
      <protection locked="0"/>
    </xf>
    <xf numFmtId="196" fontId="94" fillId="0" borderId="2" xfId="0" applyNumberFormat="1" applyFont="1" applyBorder="1" applyAlignment="1" applyProtection="1">
      <alignment horizontal="center" vertical="center" wrapText="1"/>
      <protection locked="0"/>
    </xf>
    <xf numFmtId="196" fontId="94" fillId="0" borderId="14" xfId="0" applyNumberFormat="1" applyFont="1" applyBorder="1" applyAlignment="1" applyProtection="1">
      <alignment horizontal="center" vertical="center" wrapText="1"/>
      <protection locked="0"/>
    </xf>
    <xf numFmtId="14" fontId="6" fillId="0" borderId="0" xfId="8" applyNumberFormat="1" applyFont="1" applyAlignment="1">
      <alignment horizontal="left"/>
    </xf>
    <xf numFmtId="0" fontId="3" fillId="0" borderId="43" xfId="0" applyFont="1" applyBorder="1" applyProtection="1">
      <protection locked="0"/>
    </xf>
    <xf numFmtId="0" fontId="3" fillId="0" borderId="47" xfId="0" applyFont="1" applyBorder="1" applyProtection="1">
      <protection locked="0"/>
    </xf>
    <xf numFmtId="196" fontId="3" fillId="0" borderId="1" xfId="0" applyNumberFormat="1" applyFont="1" applyBorder="1" applyAlignment="1" applyProtection="1">
      <alignment horizontal="center" vertical="center"/>
      <protection locked="0"/>
    </xf>
    <xf numFmtId="196" fontId="3" fillId="0" borderId="1" xfId="0" applyNumberFormat="1" applyFont="1" applyBorder="1" applyProtection="1">
      <protection locked="0"/>
    </xf>
    <xf numFmtId="3" fontId="89" fillId="0" borderId="2" xfId="0" applyNumberFormat="1" applyFont="1" applyBorder="1"/>
    <xf numFmtId="3" fontId="89" fillId="0" borderId="16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Border="1" applyAlignment="1">
      <alignment horizontal="center"/>
    </xf>
    <xf numFmtId="0" fontId="2" fillId="0" borderId="39" xfId="8" applyBorder="1" applyAlignment="1">
      <alignment horizontal="center"/>
    </xf>
    <xf numFmtId="196" fontId="89" fillId="3" borderId="2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6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23" sqref="B23"/>
    </sheetView>
  </sheetViews>
  <sheetFormatPr defaultRowHeight="15"/>
  <cols>
    <col min="1" max="1" width="9.75" style="21" bestFit="1" customWidth="1"/>
    <col min="2" max="2" width="128.75" bestFit="1" customWidth="1"/>
    <col min="3" max="3" width="39.5" customWidth="1"/>
  </cols>
  <sheetData>
    <row r="1" spans="1:3" ht="18">
      <c r="A1" s="19" t="s">
        <v>16</v>
      </c>
      <c r="B1" s="34" t="s">
        <v>18</v>
      </c>
      <c r="C1" s="15"/>
    </row>
    <row r="2" spans="1:3" ht="15.75">
      <c r="A2" s="20">
        <v>20</v>
      </c>
      <c r="B2" s="16" t="s">
        <v>20</v>
      </c>
      <c r="C2" s="8"/>
    </row>
    <row r="3" spans="1:3" ht="15.75">
      <c r="A3" s="20">
        <v>21</v>
      </c>
      <c r="B3" s="16" t="s">
        <v>17</v>
      </c>
    </row>
    <row r="4" spans="1:3" ht="15.75">
      <c r="A4" s="20">
        <v>22</v>
      </c>
      <c r="B4" s="16" t="s">
        <v>19</v>
      </c>
    </row>
    <row r="5" spans="1:3" ht="15.75">
      <c r="A5" s="20">
        <v>23</v>
      </c>
      <c r="B5" s="16" t="s">
        <v>21</v>
      </c>
    </row>
    <row r="6" spans="1:3" ht="15.75">
      <c r="A6" s="20">
        <v>24</v>
      </c>
      <c r="B6" s="16" t="s">
        <v>22</v>
      </c>
      <c r="C6" s="1"/>
    </row>
    <row r="7" spans="1:3" ht="15.75">
      <c r="A7" s="20">
        <v>25</v>
      </c>
      <c r="B7" s="16" t="s">
        <v>23</v>
      </c>
    </row>
    <row r="8" spans="1:3" ht="15.75">
      <c r="A8" s="20">
        <v>26</v>
      </c>
      <c r="B8" s="16" t="s">
        <v>98</v>
      </c>
    </row>
    <row r="9" spans="1:3" ht="15.75">
      <c r="A9" s="20">
        <v>27</v>
      </c>
      <c r="B9" s="16" t="s">
        <v>24</v>
      </c>
    </row>
    <row r="10" spans="1:3">
      <c r="C10" s="15"/>
    </row>
    <row r="11" spans="1:3">
      <c r="B11" s="141"/>
      <c r="C11" s="15"/>
    </row>
    <row r="14" spans="1:3">
      <c r="B14" s="7"/>
    </row>
  </sheetData>
  <hyperlinks>
    <hyperlink ref="B8" location="'26. Rem 3'!A1" display="ცხრილი 26: ინფორმაცია გადავადებული ანაზღაურების  შესახებ" xr:uid="{00000000-0004-0000-0000-000000000000}"/>
    <hyperlink ref="B9" location="'27. REM 4'!A1" display="ცხრილი 27: უმაღლესი მენეჯმენტის მფლობელობაში არსებული აქციები" xr:uid="{00000000-0004-0000-0000-000001000000}"/>
    <hyperlink ref="B6" location="'24. Rem1'!A1" display="ფინანსური წლის განმავლობაში გაცემული ანაზღაურება" xr:uid="{00000000-0004-0000-0000-000002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3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38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D27" sqref="D27:D29"/>
    </sheetView>
  </sheetViews>
  <sheetFormatPr defaultColWidth="9.125" defaultRowHeight="15"/>
  <cols>
    <col min="1" max="1" width="7.125" style="1" bestFit="1" customWidth="1"/>
    <col min="2" max="2" width="28" style="1" customWidth="1"/>
    <col min="3" max="3" width="29.75" style="1" customWidth="1"/>
    <col min="4" max="4" width="38.5" style="1" customWidth="1"/>
    <col min="5" max="5" width="13.25" style="1" customWidth="1"/>
    <col min="6" max="16384" width="9.125" style="1"/>
  </cols>
  <sheetData>
    <row r="1" spans="1:5">
      <c r="A1" s="2" t="s">
        <v>25</v>
      </c>
      <c r="B1" s="1" t="s">
        <v>127</v>
      </c>
    </row>
    <row r="2" spans="1:5" s="2" customFormat="1" ht="15.75" customHeight="1">
      <c r="A2" s="2" t="s">
        <v>26</v>
      </c>
      <c r="B2" s="156">
        <v>45657</v>
      </c>
    </row>
    <row r="3" spans="1:5">
      <c r="C3" s="8"/>
      <c r="D3" s="8"/>
      <c r="E3" s="4"/>
    </row>
    <row r="4" spans="1:5" ht="15.75" thickBot="1">
      <c r="A4" s="22" t="s">
        <v>113</v>
      </c>
      <c r="B4" s="164" t="s">
        <v>20</v>
      </c>
      <c r="C4" s="165"/>
      <c r="D4" s="8"/>
      <c r="E4" s="4"/>
    </row>
    <row r="5" spans="1:5">
      <c r="A5" s="23"/>
      <c r="B5" s="11" t="s">
        <v>0</v>
      </c>
      <c r="C5" s="13" t="s">
        <v>1</v>
      </c>
      <c r="D5" s="14" t="s">
        <v>2</v>
      </c>
      <c r="E5" s="11" t="s">
        <v>3</v>
      </c>
    </row>
    <row r="6" spans="1:5" ht="16.899999999999999" customHeight="1">
      <c r="A6" s="166"/>
      <c r="B6" s="167" t="s">
        <v>62</v>
      </c>
      <c r="C6" s="168" t="s">
        <v>63</v>
      </c>
      <c r="D6" s="168" t="s">
        <v>64</v>
      </c>
      <c r="E6" s="168" t="s">
        <v>65</v>
      </c>
    </row>
    <row r="7" spans="1:5" ht="14.45" customHeight="1">
      <c r="A7" s="166"/>
      <c r="B7" s="167"/>
      <c r="C7" s="169"/>
      <c r="D7" s="169"/>
      <c r="E7" s="169"/>
    </row>
    <row r="8" spans="1:5">
      <c r="A8" s="166"/>
      <c r="B8" s="167"/>
      <c r="C8" s="170"/>
      <c r="D8" s="170"/>
      <c r="E8" s="170"/>
    </row>
    <row r="9" spans="1:5">
      <c r="A9" s="25"/>
      <c r="B9" s="26" t="s">
        <v>116</v>
      </c>
      <c r="C9" s="27">
        <v>13396024.150000025</v>
      </c>
      <c r="D9" s="27">
        <v>13396024.150000025</v>
      </c>
      <c r="E9" s="28"/>
    </row>
    <row r="10" spans="1:5">
      <c r="A10" s="25"/>
      <c r="B10" s="29" t="s">
        <v>117</v>
      </c>
      <c r="C10" s="27">
        <v>1334509.1100000003</v>
      </c>
      <c r="D10" s="27">
        <v>1334509.1100000003</v>
      </c>
      <c r="E10" s="28"/>
    </row>
    <row r="11" spans="1:5">
      <c r="A11" s="25"/>
      <c r="B11" s="26" t="s">
        <v>129</v>
      </c>
      <c r="C11" s="27">
        <v>4789327.6100000003</v>
      </c>
      <c r="D11" s="27">
        <v>4789327.6100000003</v>
      </c>
      <c r="E11" s="28"/>
    </row>
    <row r="12" spans="1:5">
      <c r="A12" s="25"/>
      <c r="B12" s="26" t="s">
        <v>118</v>
      </c>
      <c r="C12" s="27">
        <v>347962.55000001378</v>
      </c>
      <c r="D12" s="27">
        <v>347962.55000001378</v>
      </c>
      <c r="E12" s="28"/>
    </row>
    <row r="13" spans="1:5">
      <c r="A13" s="25"/>
      <c r="B13" s="30" t="s">
        <v>119</v>
      </c>
      <c r="C13" s="27">
        <v>226860.24000000002</v>
      </c>
      <c r="D13" s="27">
        <v>226860.24000000002</v>
      </c>
      <c r="E13" s="28"/>
    </row>
    <row r="14" spans="1:5">
      <c r="A14" s="25"/>
      <c r="B14" s="30" t="s">
        <v>120</v>
      </c>
      <c r="C14" s="27">
        <v>89234.78</v>
      </c>
      <c r="D14" s="27">
        <v>89234.78</v>
      </c>
      <c r="E14" s="28"/>
    </row>
    <row r="15" spans="1:5">
      <c r="A15" s="157"/>
      <c r="B15" s="158" t="s">
        <v>128</v>
      </c>
      <c r="C15" s="159">
        <v>183234.57</v>
      </c>
      <c r="D15" s="159">
        <v>183234.57</v>
      </c>
      <c r="E15" s="160"/>
    </row>
    <row r="16" spans="1:5" ht="15.75" thickBot="1">
      <c r="A16" s="10"/>
      <c r="B16" s="17" t="s">
        <v>67</v>
      </c>
      <c r="C16" s="24">
        <f>SUM(C9:C15)</f>
        <v>20367153.010000039</v>
      </c>
      <c r="D16" s="24">
        <f>SUM(D9:D15)</f>
        <v>20367153.010000039</v>
      </c>
      <c r="E16" s="24">
        <f>SUM(E9:E14)</f>
        <v>0</v>
      </c>
    </row>
    <row r="17" spans="1:5">
      <c r="A17" s="9"/>
      <c r="B17" s="11" t="s">
        <v>0</v>
      </c>
      <c r="C17" s="13" t="s">
        <v>1</v>
      </c>
      <c r="D17" s="14" t="s">
        <v>2</v>
      </c>
      <c r="E17" s="11" t="s">
        <v>3</v>
      </c>
    </row>
    <row r="18" spans="1:5" ht="14.45" customHeight="1">
      <c r="A18" s="166"/>
      <c r="B18" s="168" t="s">
        <v>68</v>
      </c>
      <c r="C18" s="163" t="s">
        <v>63</v>
      </c>
      <c r="D18" s="163" t="s">
        <v>64</v>
      </c>
      <c r="E18" s="168" t="s">
        <v>65</v>
      </c>
    </row>
    <row r="19" spans="1:5" ht="14.45" customHeight="1">
      <c r="A19" s="166"/>
      <c r="B19" s="169"/>
      <c r="C19" s="163"/>
      <c r="D19" s="163"/>
      <c r="E19" s="169"/>
    </row>
    <row r="20" spans="1:5" ht="100.15" customHeight="1">
      <c r="A20" s="166"/>
      <c r="B20" s="170"/>
      <c r="C20" s="163"/>
      <c r="D20" s="163"/>
      <c r="E20" s="170"/>
    </row>
    <row r="21" spans="1:5">
      <c r="A21" s="5"/>
      <c r="B21" s="12" t="s">
        <v>121</v>
      </c>
      <c r="C21" s="144">
        <v>3889001.879999991</v>
      </c>
      <c r="D21" s="144">
        <v>3889001.879999991</v>
      </c>
      <c r="E21" s="31"/>
    </row>
    <row r="22" spans="1:5">
      <c r="A22" s="5"/>
      <c r="B22" s="12" t="s">
        <v>122</v>
      </c>
      <c r="C22" s="145">
        <v>84525.489999999991</v>
      </c>
      <c r="D22" s="145">
        <v>84525.489999999991</v>
      </c>
      <c r="E22" s="28"/>
    </row>
    <row r="23" spans="1:5">
      <c r="A23" s="5"/>
      <c r="B23" s="12" t="s">
        <v>130</v>
      </c>
      <c r="C23" s="145">
        <v>6582116</v>
      </c>
      <c r="D23" s="145">
        <v>6582116</v>
      </c>
      <c r="E23" s="28"/>
    </row>
    <row r="24" spans="1:5">
      <c r="A24" s="5"/>
      <c r="B24" s="6" t="s">
        <v>123</v>
      </c>
      <c r="C24" s="145">
        <v>134077.04000002146</v>
      </c>
      <c r="D24" s="145">
        <v>134077.04000002146</v>
      </c>
      <c r="E24" s="28"/>
    </row>
    <row r="25" spans="1:5" ht="15.75" thickBot="1">
      <c r="A25" s="10"/>
      <c r="B25" s="18" t="s">
        <v>69</v>
      </c>
      <c r="C25" s="24">
        <f>SUM(C21:C24)</f>
        <v>10689720.410000011</v>
      </c>
      <c r="D25" s="24">
        <f>SUM(D21:D24)</f>
        <v>10689720.410000011</v>
      </c>
      <c r="E25" s="24">
        <f>SUM(E21:E24)</f>
        <v>0</v>
      </c>
    </row>
    <row r="26" spans="1:5">
      <c r="A26" s="9"/>
      <c r="B26" s="11" t="s">
        <v>0</v>
      </c>
      <c r="C26" s="13" t="s">
        <v>1</v>
      </c>
      <c r="D26" s="14" t="s">
        <v>2</v>
      </c>
      <c r="E26" s="11" t="s">
        <v>3</v>
      </c>
    </row>
    <row r="27" spans="1:5" ht="40.15" customHeight="1">
      <c r="A27" s="166"/>
      <c r="B27" s="168" t="s">
        <v>70</v>
      </c>
      <c r="C27" s="163" t="s">
        <v>63</v>
      </c>
      <c r="D27" s="163" t="s">
        <v>64</v>
      </c>
      <c r="E27" s="163" t="s">
        <v>65</v>
      </c>
    </row>
    <row r="28" spans="1:5" ht="13.9" customHeight="1">
      <c r="A28" s="166"/>
      <c r="B28" s="169"/>
      <c r="C28" s="163"/>
      <c r="D28" s="163"/>
      <c r="E28" s="163"/>
    </row>
    <row r="29" spans="1:5" ht="102" customHeight="1">
      <c r="A29" s="166"/>
      <c r="B29" s="170"/>
      <c r="C29" s="163"/>
      <c r="D29" s="163"/>
      <c r="E29" s="163"/>
    </row>
    <row r="30" spans="1:5">
      <c r="A30" s="5"/>
      <c r="B30" s="12" t="s">
        <v>124</v>
      </c>
      <c r="C30" s="31">
        <v>3700005</v>
      </c>
      <c r="D30" s="31">
        <v>3700005</v>
      </c>
      <c r="E30" s="31"/>
    </row>
    <row r="31" spans="1:5">
      <c r="A31" s="5"/>
      <c r="B31" s="12" t="s">
        <v>131</v>
      </c>
      <c r="C31" s="32">
        <v>-2799778.3899999978</v>
      </c>
      <c r="D31" s="32">
        <v>-2799778.3899999978</v>
      </c>
      <c r="E31" s="33"/>
    </row>
    <row r="32" spans="1:5">
      <c r="A32" s="5"/>
      <c r="B32" s="12" t="s">
        <v>125</v>
      </c>
      <c r="C32" s="32">
        <v>8777206.0099999998</v>
      </c>
      <c r="D32" s="32">
        <v>8777206.0099999998</v>
      </c>
      <c r="E32" s="33"/>
    </row>
    <row r="33" spans="1:5" ht="15.75" thickBot="1">
      <c r="A33" s="10"/>
      <c r="B33" s="140" t="s">
        <v>71</v>
      </c>
      <c r="C33" s="24">
        <f>SUM(C30:C32)</f>
        <v>9677432.620000001</v>
      </c>
      <c r="D33" s="24">
        <f>SUM(D30:D32)</f>
        <v>9677432.620000001</v>
      </c>
      <c r="E33" s="24">
        <f>SUM(E30:E32)</f>
        <v>0</v>
      </c>
    </row>
    <row r="36" spans="1:5" s="3" customFormat="1"/>
    <row r="37" spans="1:5" s="3" customFormat="1"/>
    <row r="38" spans="1:5" s="3" customFormat="1"/>
  </sheetData>
  <mergeCells count="16">
    <mergeCell ref="D27:D29"/>
    <mergeCell ref="E27:E29"/>
    <mergeCell ref="B4:C4"/>
    <mergeCell ref="A6:A8"/>
    <mergeCell ref="A18:A20"/>
    <mergeCell ref="A27:A29"/>
    <mergeCell ref="B6:B8"/>
    <mergeCell ref="C6:C8"/>
    <mergeCell ref="B27:B29"/>
    <mergeCell ref="C27:C29"/>
    <mergeCell ref="D6:D8"/>
    <mergeCell ref="E6:E8"/>
    <mergeCell ref="B18:B20"/>
    <mergeCell ref="C18:C20"/>
    <mergeCell ref="D18:D20"/>
    <mergeCell ref="E18:E20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24" sqref="B24"/>
    </sheetView>
  </sheetViews>
  <sheetFormatPr defaultColWidth="9.125" defaultRowHeight="12.75"/>
  <cols>
    <col min="1" max="1" width="10.5" style="36" bestFit="1" customWidth="1"/>
    <col min="2" max="2" width="39" style="36" customWidth="1"/>
    <col min="3" max="3" width="31.25" style="36" bestFit="1" customWidth="1"/>
    <col min="4" max="5" width="14.5" style="36" bestFit="1" customWidth="1"/>
    <col min="6" max="6" width="21.75" style="36" customWidth="1"/>
    <col min="7" max="7" width="12" style="36" bestFit="1" customWidth="1"/>
    <col min="8" max="8" width="14.5" style="36" customWidth="1"/>
    <col min="9" max="16384" width="9.125" style="36"/>
  </cols>
  <sheetData>
    <row r="1" spans="1:8" ht="15">
      <c r="A1" s="35" t="s">
        <v>25</v>
      </c>
      <c r="B1" s="1" t="s">
        <v>127</v>
      </c>
    </row>
    <row r="2" spans="1:8" ht="15">
      <c r="A2" s="35" t="s">
        <v>26</v>
      </c>
      <c r="B2" s="156">
        <v>45657</v>
      </c>
      <c r="C2" s="35"/>
      <c r="D2" s="35"/>
      <c r="E2" s="35"/>
      <c r="F2" s="35"/>
      <c r="G2" s="35"/>
      <c r="H2" s="35"/>
    </row>
    <row r="3" spans="1:8">
      <c r="A3" s="35"/>
      <c r="B3" s="35"/>
      <c r="C3" s="35"/>
      <c r="D3" s="35"/>
      <c r="E3" s="35"/>
      <c r="F3" s="35"/>
      <c r="G3" s="35"/>
      <c r="H3" s="35"/>
    </row>
    <row r="4" spans="1:8" ht="13.5" thickBot="1">
      <c r="A4" s="38" t="s">
        <v>27</v>
      </c>
      <c r="B4" s="134" t="s">
        <v>17</v>
      </c>
    </row>
    <row r="5" spans="1:8" ht="14.45" customHeight="1">
      <c r="A5" s="177"/>
      <c r="B5" s="171" t="s">
        <v>28</v>
      </c>
      <c r="C5" s="173" t="s">
        <v>29</v>
      </c>
      <c r="D5" s="171" t="s">
        <v>33</v>
      </c>
      <c r="E5" s="171"/>
      <c r="F5" s="171"/>
      <c r="G5" s="171"/>
      <c r="H5" s="175" t="s">
        <v>34</v>
      </c>
    </row>
    <row r="6" spans="1:8" ht="25.5">
      <c r="A6" s="178"/>
      <c r="B6" s="172"/>
      <c r="C6" s="174"/>
      <c r="D6" s="129" t="s">
        <v>30</v>
      </c>
      <c r="E6" s="129" t="s">
        <v>31</v>
      </c>
      <c r="F6" s="129" t="s">
        <v>35</v>
      </c>
      <c r="G6" s="129" t="s">
        <v>36</v>
      </c>
      <c r="H6" s="176"/>
    </row>
    <row r="7" spans="1:8">
      <c r="A7" s="47">
        <v>1</v>
      </c>
      <c r="B7" s="46"/>
      <c r="C7" s="129" t="s">
        <v>30</v>
      </c>
      <c r="D7" s="46"/>
      <c r="E7" s="46"/>
      <c r="F7" s="46"/>
      <c r="G7" s="48"/>
      <c r="H7" s="49"/>
    </row>
    <row r="8" spans="1:8">
      <c r="A8" s="47">
        <v>2</v>
      </c>
      <c r="B8" s="46"/>
      <c r="C8" s="129" t="s">
        <v>31</v>
      </c>
      <c r="D8" s="46"/>
      <c r="E8" s="46"/>
      <c r="F8" s="48"/>
      <c r="G8" s="46"/>
      <c r="H8" s="49"/>
    </row>
    <row r="9" spans="1:8">
      <c r="A9" s="47">
        <v>3</v>
      </c>
      <c r="B9" s="46"/>
      <c r="C9" s="48" t="s">
        <v>32</v>
      </c>
      <c r="D9" s="46"/>
      <c r="E9" s="46"/>
      <c r="F9" s="46"/>
      <c r="G9" s="48"/>
      <c r="H9" s="49"/>
    </row>
    <row r="10" spans="1:8">
      <c r="A10" s="47"/>
      <c r="B10" s="46"/>
      <c r="C10" s="48"/>
      <c r="D10" s="46"/>
      <c r="E10" s="46"/>
      <c r="F10" s="46"/>
      <c r="G10" s="46"/>
      <c r="H10" s="49"/>
    </row>
    <row r="11" spans="1:8">
      <c r="A11" s="47"/>
      <c r="B11" s="46"/>
      <c r="C11" s="48"/>
      <c r="D11" s="46"/>
      <c r="E11" s="46"/>
      <c r="F11" s="46"/>
      <c r="G11" s="46"/>
      <c r="H11" s="49"/>
    </row>
    <row r="12" spans="1:8" ht="13.5" thickBot="1">
      <c r="A12" s="50"/>
      <c r="B12" s="51"/>
      <c r="C12" s="52"/>
      <c r="D12" s="51"/>
      <c r="E12" s="51"/>
      <c r="F12" s="51"/>
      <c r="G12" s="51"/>
      <c r="H12" s="53"/>
    </row>
    <row r="13" spans="1:8">
      <c r="A13" s="3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>
      <selection activeCell="D10" sqref="D10"/>
    </sheetView>
  </sheetViews>
  <sheetFormatPr defaultColWidth="9.125" defaultRowHeight="12.75"/>
  <cols>
    <col min="1" max="1" width="10.5" style="36" bestFit="1" customWidth="1"/>
    <col min="2" max="2" width="70.125" style="36" customWidth="1"/>
    <col min="3" max="5" width="10.75" style="36" customWidth="1"/>
    <col min="6" max="16384" width="9.125" style="36"/>
  </cols>
  <sheetData>
    <row r="1" spans="1:5" ht="15">
      <c r="A1" s="35" t="s">
        <v>25</v>
      </c>
      <c r="B1" s="1" t="s">
        <v>127</v>
      </c>
    </row>
    <row r="2" spans="1:5" ht="15">
      <c r="A2" s="35" t="s">
        <v>26</v>
      </c>
      <c r="B2" s="156">
        <v>45657</v>
      </c>
    </row>
    <row r="4" spans="1:5" ht="13.5" thickBot="1">
      <c r="A4" s="54" t="s">
        <v>72</v>
      </c>
      <c r="B4" s="134" t="s">
        <v>19</v>
      </c>
      <c r="C4" s="55"/>
    </row>
    <row r="5" spans="1:5">
      <c r="A5" s="56"/>
      <c r="B5" s="57"/>
      <c r="C5" s="58" t="s">
        <v>5</v>
      </c>
      <c r="D5" s="58" t="s">
        <v>6</v>
      </c>
      <c r="E5" s="59" t="s">
        <v>7</v>
      </c>
    </row>
    <row r="6" spans="1:5">
      <c r="A6" s="44">
        <v>1</v>
      </c>
      <c r="B6" s="46" t="s">
        <v>73</v>
      </c>
      <c r="C6" s="41">
        <v>0</v>
      </c>
      <c r="D6" s="41">
        <v>0</v>
      </c>
      <c r="E6" s="60">
        <v>0</v>
      </c>
    </row>
    <row r="7" spans="1:5">
      <c r="A7" s="44">
        <v>2</v>
      </c>
      <c r="B7" s="61" t="s">
        <v>74</v>
      </c>
      <c r="C7" s="41">
        <v>0</v>
      </c>
      <c r="D7" s="41">
        <v>0</v>
      </c>
      <c r="E7" s="60">
        <v>0</v>
      </c>
    </row>
    <row r="8" spans="1:5">
      <c r="A8" s="44">
        <v>3</v>
      </c>
      <c r="B8" s="46" t="s">
        <v>75</v>
      </c>
      <c r="C8" s="41">
        <v>0</v>
      </c>
      <c r="D8" s="41">
        <v>0</v>
      </c>
      <c r="E8" s="60">
        <v>0</v>
      </c>
    </row>
    <row r="9" spans="1:5" ht="13.5" thickBot="1">
      <c r="A9" s="42">
        <v>4</v>
      </c>
      <c r="B9" s="51" t="s">
        <v>76</v>
      </c>
      <c r="C9" s="62">
        <v>0</v>
      </c>
      <c r="D9" s="62">
        <v>0</v>
      </c>
      <c r="E9" s="63"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>
      <selection activeCell="F15" sqref="F15"/>
    </sheetView>
  </sheetViews>
  <sheetFormatPr defaultColWidth="9.125" defaultRowHeight="12.75"/>
  <cols>
    <col min="1" max="1" width="10.5" style="36" bestFit="1" customWidth="1"/>
    <col min="2" max="2" width="52.5" style="36" customWidth="1"/>
    <col min="3" max="3" width="10.25" style="36" bestFit="1" customWidth="1"/>
    <col min="4" max="5" width="9.25" style="36" bestFit="1" customWidth="1"/>
    <col min="6" max="6" width="24.125" style="36" customWidth="1"/>
    <col min="7" max="7" width="27.5" style="36" customWidth="1"/>
    <col min="8" max="16384" width="9.125" style="36"/>
  </cols>
  <sheetData>
    <row r="1" spans="1:7" ht="15">
      <c r="A1" s="36" t="s">
        <v>25</v>
      </c>
      <c r="B1" s="1" t="s">
        <v>127</v>
      </c>
    </row>
    <row r="2" spans="1:7" ht="15">
      <c r="A2" s="36" t="s">
        <v>26</v>
      </c>
      <c r="B2" s="156">
        <v>45657</v>
      </c>
    </row>
    <row r="4" spans="1:7" ht="13.5" thickBot="1">
      <c r="A4" s="54" t="s">
        <v>37</v>
      </c>
      <c r="B4" s="135" t="s">
        <v>21</v>
      </c>
    </row>
    <row r="5" spans="1:7">
      <c r="A5" s="64"/>
      <c r="B5" s="57"/>
      <c r="C5" s="57" t="s">
        <v>0</v>
      </c>
      <c r="D5" s="57" t="s">
        <v>1</v>
      </c>
      <c r="E5" s="57" t="s">
        <v>2</v>
      </c>
      <c r="F5" s="57" t="s">
        <v>3</v>
      </c>
      <c r="G5" s="65" t="s">
        <v>4</v>
      </c>
    </row>
    <row r="6" spans="1:7" s="37" customFormat="1" ht="38.25">
      <c r="A6" s="66"/>
      <c r="B6" s="46"/>
      <c r="C6" s="46" t="s">
        <v>5</v>
      </c>
      <c r="D6" s="46" t="s">
        <v>6</v>
      </c>
      <c r="E6" s="46" t="s">
        <v>7</v>
      </c>
      <c r="F6" s="67" t="s">
        <v>99</v>
      </c>
      <c r="G6" s="45" t="s">
        <v>100</v>
      </c>
    </row>
    <row r="7" spans="1:7">
      <c r="A7" s="68">
        <v>1</v>
      </c>
      <c r="B7" s="46" t="s">
        <v>38</v>
      </c>
      <c r="C7" s="161">
        <v>584011.49</v>
      </c>
      <c r="D7" s="161">
        <v>228403.43</v>
      </c>
      <c r="E7" s="161">
        <v>93748.082311907565</v>
      </c>
      <c r="F7" s="179"/>
      <c r="G7" s="179"/>
    </row>
    <row r="8" spans="1:7">
      <c r="A8" s="68">
        <v>2</v>
      </c>
      <c r="B8" s="69" t="s">
        <v>39</v>
      </c>
      <c r="C8" s="161">
        <v>1086034.8399999999</v>
      </c>
      <c r="D8" s="161">
        <v>84128.920000000027</v>
      </c>
      <c r="E8" s="161">
        <v>41655.19</v>
      </c>
      <c r="F8" s="179"/>
      <c r="G8" s="179"/>
    </row>
    <row r="9" spans="1:7">
      <c r="A9" s="68">
        <v>3</v>
      </c>
      <c r="B9" s="70" t="s">
        <v>105</v>
      </c>
      <c r="C9" s="161">
        <v>0</v>
      </c>
      <c r="D9" s="161">
        <v>0</v>
      </c>
      <c r="E9" s="161">
        <v>0</v>
      </c>
      <c r="F9" s="179"/>
      <c r="G9" s="179"/>
    </row>
    <row r="10" spans="1:7" ht="15.75" thickBot="1">
      <c r="A10" s="71">
        <v>4</v>
      </c>
      <c r="B10" s="72" t="s">
        <v>40</v>
      </c>
      <c r="C10" s="162">
        <v>1670046.3299999998</v>
      </c>
      <c r="D10" s="162">
        <v>312532.35000000003</v>
      </c>
      <c r="E10" s="162">
        <v>135403.27231190755</v>
      </c>
      <c r="F10" s="142">
        <f>SUMIF(C10:E10, "&gt;=0",C10:E10)/3</f>
        <v>705993.98410396918</v>
      </c>
      <c r="G10" s="143">
        <f>F10*15%/8%</f>
        <v>1323738.7201949421</v>
      </c>
    </row>
    <row r="11" spans="1:7">
      <c r="A11" s="73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D14" sqref="D14"/>
    </sheetView>
  </sheetViews>
  <sheetFormatPr defaultColWidth="9.125" defaultRowHeight="12.75"/>
  <cols>
    <col min="1" max="1" width="10.5" style="94" bestFit="1" customWidth="1"/>
    <col min="2" max="2" width="16.25" style="36" customWidth="1"/>
    <col min="3" max="3" width="42.875" style="36" customWidth="1"/>
    <col min="4" max="5" width="33.5" style="36" customWidth="1"/>
    <col min="6" max="6" width="38.875" style="36" customWidth="1"/>
    <col min="7" max="16384" width="9.125" style="36"/>
  </cols>
  <sheetData>
    <row r="1" spans="1:9" ht="15">
      <c r="A1" s="35" t="s">
        <v>25</v>
      </c>
      <c r="B1" s="1" t="s">
        <v>127</v>
      </c>
    </row>
    <row r="2" spans="1:9" ht="15">
      <c r="A2" s="35" t="s">
        <v>26</v>
      </c>
      <c r="B2" s="156">
        <v>45657</v>
      </c>
    </row>
    <row r="3" spans="1:9">
      <c r="A3" s="74"/>
    </row>
    <row r="4" spans="1:9" ht="13.5" thickBot="1">
      <c r="A4" s="54" t="s">
        <v>77</v>
      </c>
      <c r="B4" s="184" t="s">
        <v>22</v>
      </c>
      <c r="C4" s="184"/>
      <c r="D4" s="75"/>
      <c r="E4" s="75"/>
      <c r="F4" s="75"/>
    </row>
    <row r="5" spans="1:9" ht="16.5" customHeight="1">
      <c r="A5" s="76"/>
      <c r="B5" s="77"/>
      <c r="C5" s="77"/>
      <c r="D5" s="78" t="s">
        <v>106</v>
      </c>
      <c r="E5" s="78" t="s">
        <v>78</v>
      </c>
      <c r="F5" s="79" t="s">
        <v>46</v>
      </c>
    </row>
    <row r="6" spans="1:9" ht="15" customHeight="1">
      <c r="A6" s="80">
        <v>1</v>
      </c>
      <c r="B6" s="174" t="s">
        <v>79</v>
      </c>
      <c r="C6" s="81" t="s">
        <v>47</v>
      </c>
      <c r="D6" s="147">
        <v>3</v>
      </c>
      <c r="E6" s="147">
        <v>3</v>
      </c>
      <c r="F6" s="148">
        <v>1</v>
      </c>
    </row>
    <row r="7" spans="1:9" ht="15" customHeight="1">
      <c r="A7" s="80">
        <v>2</v>
      </c>
      <c r="B7" s="180"/>
      <c r="C7" s="81" t="s">
        <v>80</v>
      </c>
      <c r="D7" s="149">
        <f>D8+D10+D12</f>
        <v>284976.60000000003</v>
      </c>
      <c r="E7" s="149">
        <f>E8+E10+E12</f>
        <v>126090</v>
      </c>
      <c r="F7" s="150">
        <f>F8+F10+F12</f>
        <v>108553.26000000002</v>
      </c>
    </row>
    <row r="8" spans="1:9" ht="15" customHeight="1">
      <c r="A8" s="80">
        <v>3</v>
      </c>
      <c r="B8" s="180"/>
      <c r="C8" s="84" t="s">
        <v>48</v>
      </c>
      <c r="D8" s="147">
        <v>284976.60000000003</v>
      </c>
      <c r="E8" s="147">
        <v>126090</v>
      </c>
      <c r="F8" s="148">
        <v>108553.26000000002</v>
      </c>
    </row>
    <row r="9" spans="1:9" ht="15" customHeight="1">
      <c r="A9" s="80">
        <v>4</v>
      </c>
      <c r="B9" s="180"/>
      <c r="C9" s="85" t="s">
        <v>81</v>
      </c>
      <c r="D9" s="82">
        <v>0</v>
      </c>
      <c r="E9" s="82">
        <v>0</v>
      </c>
      <c r="F9" s="83">
        <v>0</v>
      </c>
    </row>
    <row r="10" spans="1:9" ht="30" customHeight="1">
      <c r="A10" s="80">
        <v>5</v>
      </c>
      <c r="B10" s="180"/>
      <c r="C10" s="84" t="s">
        <v>82</v>
      </c>
      <c r="D10" s="82">
        <v>0</v>
      </c>
      <c r="E10" s="82">
        <v>0</v>
      </c>
      <c r="F10" s="83">
        <v>0</v>
      </c>
    </row>
    <row r="11" spans="1:9" ht="15" customHeight="1">
      <c r="A11" s="80">
        <v>6</v>
      </c>
      <c r="B11" s="180"/>
      <c r="C11" s="85" t="s">
        <v>83</v>
      </c>
      <c r="D11" s="82">
        <v>0</v>
      </c>
      <c r="E11" s="82">
        <v>0</v>
      </c>
      <c r="F11" s="83">
        <v>0</v>
      </c>
    </row>
    <row r="12" spans="1:9" ht="15" customHeight="1">
      <c r="A12" s="80">
        <v>7</v>
      </c>
      <c r="B12" s="180"/>
      <c r="C12" s="84" t="s">
        <v>84</v>
      </c>
      <c r="D12" s="82">
        <v>0</v>
      </c>
      <c r="E12" s="82">
        <v>0</v>
      </c>
      <c r="F12" s="83">
        <v>0</v>
      </c>
    </row>
    <row r="13" spans="1:9" ht="15" customHeight="1">
      <c r="A13" s="80">
        <v>8</v>
      </c>
      <c r="B13" s="181"/>
      <c r="C13" s="85" t="s">
        <v>83</v>
      </c>
      <c r="D13" s="82">
        <v>0</v>
      </c>
      <c r="E13" s="82">
        <v>0</v>
      </c>
      <c r="F13" s="83">
        <v>0</v>
      </c>
    </row>
    <row r="14" spans="1:9" ht="15" customHeight="1">
      <c r="A14" s="80">
        <v>9</v>
      </c>
      <c r="B14" s="174" t="s">
        <v>85</v>
      </c>
      <c r="C14" s="81" t="s">
        <v>47</v>
      </c>
      <c r="D14" s="86">
        <v>0</v>
      </c>
      <c r="E14" s="86">
        <v>0</v>
      </c>
      <c r="F14" s="87">
        <v>0</v>
      </c>
      <c r="I14" s="88"/>
    </row>
    <row r="15" spans="1:9" ht="15" customHeight="1">
      <c r="A15" s="80">
        <v>10</v>
      </c>
      <c r="B15" s="180"/>
      <c r="C15" s="81" t="s">
        <v>86</v>
      </c>
      <c r="D15" s="89">
        <f>D16+D18+D20</f>
        <v>0</v>
      </c>
      <c r="E15" s="89">
        <f>E16+E18+E20</f>
        <v>0</v>
      </c>
      <c r="F15" s="90">
        <f>F16+F18+F20</f>
        <v>0</v>
      </c>
    </row>
    <row r="16" spans="1:9" ht="15" customHeight="1">
      <c r="A16" s="80">
        <v>11</v>
      </c>
      <c r="B16" s="180"/>
      <c r="C16" s="84" t="s">
        <v>48</v>
      </c>
      <c r="D16" s="86">
        <v>0</v>
      </c>
      <c r="E16" s="86">
        <v>0</v>
      </c>
      <c r="F16" s="87">
        <v>0</v>
      </c>
    </row>
    <row r="17" spans="1:6" ht="15" customHeight="1">
      <c r="A17" s="80">
        <v>12</v>
      </c>
      <c r="B17" s="180"/>
      <c r="C17" s="85" t="s">
        <v>81</v>
      </c>
      <c r="D17" s="82">
        <v>0</v>
      </c>
      <c r="E17" s="82">
        <v>0</v>
      </c>
      <c r="F17" s="83">
        <v>0</v>
      </c>
    </row>
    <row r="18" spans="1:6" ht="30" customHeight="1">
      <c r="A18" s="80">
        <v>13</v>
      </c>
      <c r="B18" s="180"/>
      <c r="C18" s="84" t="s">
        <v>87</v>
      </c>
      <c r="D18" s="86">
        <v>0</v>
      </c>
      <c r="E18" s="86">
        <v>0</v>
      </c>
      <c r="F18" s="87">
        <v>0</v>
      </c>
    </row>
    <row r="19" spans="1:6" ht="15" customHeight="1">
      <c r="A19" s="80">
        <v>14</v>
      </c>
      <c r="B19" s="180"/>
      <c r="C19" s="85" t="s">
        <v>83</v>
      </c>
      <c r="D19" s="86">
        <v>0</v>
      </c>
      <c r="E19" s="86">
        <v>0</v>
      </c>
      <c r="F19" s="87">
        <v>0</v>
      </c>
    </row>
    <row r="20" spans="1:6" ht="15" customHeight="1">
      <c r="A20" s="80">
        <v>15</v>
      </c>
      <c r="B20" s="180"/>
      <c r="C20" s="84" t="s">
        <v>84</v>
      </c>
      <c r="D20" s="86">
        <v>0</v>
      </c>
      <c r="E20" s="86">
        <v>0</v>
      </c>
      <c r="F20" s="87">
        <v>0</v>
      </c>
    </row>
    <row r="21" spans="1:6" ht="15" customHeight="1">
      <c r="A21" s="80">
        <v>16</v>
      </c>
      <c r="B21" s="181"/>
      <c r="C21" s="85" t="s">
        <v>83</v>
      </c>
      <c r="D21" s="86">
        <v>0</v>
      </c>
      <c r="E21" s="86">
        <v>0</v>
      </c>
      <c r="F21" s="87">
        <v>0</v>
      </c>
    </row>
    <row r="22" spans="1:6" ht="15" customHeight="1" thickBot="1">
      <c r="A22" s="91">
        <v>17</v>
      </c>
      <c r="B22" s="182" t="s">
        <v>88</v>
      </c>
      <c r="C22" s="183"/>
      <c r="D22" s="92">
        <f>D7+D15</f>
        <v>284976.60000000003</v>
      </c>
      <c r="E22" s="92">
        <f>E7+E15</f>
        <v>126090</v>
      </c>
      <c r="F22" s="93">
        <f>F7+F15</f>
        <v>108553.26000000002</v>
      </c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>
      <selection activeCell="C7" sqref="C7"/>
    </sheetView>
  </sheetViews>
  <sheetFormatPr defaultColWidth="9.125" defaultRowHeight="12.75"/>
  <cols>
    <col min="1" max="1" width="35.125" style="36" customWidth="1"/>
    <col min="2" max="2" width="45.875" style="36" customWidth="1"/>
    <col min="3" max="4" width="29.5" style="36" customWidth="1"/>
    <col min="5" max="5" width="28.5" style="36" customWidth="1"/>
    <col min="6" max="6" width="14" style="36" bestFit="1" customWidth="1"/>
    <col min="7" max="7" width="14.75" style="36" customWidth="1"/>
    <col min="8" max="8" width="26.5" style="36" customWidth="1"/>
    <col min="9" max="9" width="16.125" style="36" bestFit="1" customWidth="1"/>
    <col min="10" max="10" width="14" style="36" bestFit="1" customWidth="1"/>
    <col min="11" max="11" width="14.75" style="36" customWidth="1"/>
    <col min="12" max="12" width="26.875" style="36" customWidth="1"/>
    <col min="13" max="16384" width="9.125" style="36"/>
  </cols>
  <sheetData>
    <row r="1" spans="1:12" ht="15">
      <c r="A1" s="36" t="s">
        <v>25</v>
      </c>
      <c r="B1" s="1" t="s">
        <v>127</v>
      </c>
    </row>
    <row r="2" spans="1:12" ht="15">
      <c r="A2" s="36" t="s">
        <v>26</v>
      </c>
      <c r="B2" s="156">
        <v>45657</v>
      </c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12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12" ht="13.5" thickBot="1">
      <c r="A4" s="138" t="s">
        <v>41</v>
      </c>
      <c r="B4" s="75" t="s">
        <v>23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5" spans="1:12">
      <c r="A5" s="96"/>
      <c r="B5" s="57"/>
      <c r="C5" s="128" t="s">
        <v>106</v>
      </c>
      <c r="D5" s="128" t="s">
        <v>78</v>
      </c>
      <c r="E5" s="130" t="s">
        <v>46</v>
      </c>
      <c r="F5" s="95"/>
      <c r="G5" s="95"/>
      <c r="H5" s="95"/>
      <c r="I5" s="95"/>
      <c r="J5" s="95"/>
      <c r="K5" s="95"/>
      <c r="L5" s="95"/>
    </row>
    <row r="6" spans="1:12" ht="15">
      <c r="A6" s="185" t="s">
        <v>42</v>
      </c>
      <c r="B6" s="97" t="s">
        <v>47</v>
      </c>
      <c r="C6" s="28">
        <v>0</v>
      </c>
      <c r="D6" s="28">
        <v>0</v>
      </c>
      <c r="E6" s="151">
        <v>0</v>
      </c>
      <c r="F6" s="95"/>
      <c r="G6" s="95"/>
      <c r="H6" s="95"/>
      <c r="I6" s="95"/>
      <c r="J6" s="95"/>
      <c r="K6" s="95"/>
      <c r="L6" s="95"/>
    </row>
    <row r="7" spans="1:12" ht="15">
      <c r="A7" s="186"/>
      <c r="B7" s="98" t="s">
        <v>115</v>
      </c>
      <c r="C7" s="28">
        <v>0</v>
      </c>
      <c r="D7" s="28">
        <v>0</v>
      </c>
      <c r="E7" s="151">
        <v>0</v>
      </c>
      <c r="F7" s="95"/>
      <c r="G7" s="95"/>
      <c r="H7" s="95"/>
      <c r="I7" s="95"/>
      <c r="J7" s="95"/>
      <c r="K7" s="95"/>
      <c r="L7" s="95"/>
    </row>
    <row r="8" spans="1:12" ht="15">
      <c r="A8" s="187" t="s">
        <v>43</v>
      </c>
      <c r="B8" s="97" t="s">
        <v>47</v>
      </c>
      <c r="C8" s="28">
        <v>0</v>
      </c>
      <c r="D8" s="28">
        <v>0</v>
      </c>
      <c r="E8" s="151">
        <v>0</v>
      </c>
      <c r="F8" s="95"/>
      <c r="G8" s="95"/>
      <c r="H8" s="95"/>
      <c r="I8" s="95"/>
      <c r="J8" s="95"/>
      <c r="K8" s="95"/>
      <c r="L8" s="95"/>
    </row>
    <row r="9" spans="1:12" ht="15">
      <c r="A9" s="187"/>
      <c r="B9" s="98" t="s">
        <v>52</v>
      </c>
      <c r="C9" s="152">
        <f>C10+C11+C12+C13</f>
        <v>0</v>
      </c>
      <c r="D9" s="152">
        <f>D10+D11+D12+D13</f>
        <v>0</v>
      </c>
      <c r="E9" s="152">
        <f>E10+E11+E12+E13</f>
        <v>0</v>
      </c>
      <c r="F9" s="95"/>
      <c r="G9" s="95"/>
      <c r="H9" s="95"/>
      <c r="I9" s="95"/>
      <c r="J9" s="95"/>
      <c r="K9" s="95"/>
      <c r="L9" s="95"/>
    </row>
    <row r="10" spans="1:12" ht="15">
      <c r="A10" s="187"/>
      <c r="B10" s="99" t="s">
        <v>48</v>
      </c>
      <c r="C10" s="28">
        <v>0</v>
      </c>
      <c r="D10" s="28">
        <v>0</v>
      </c>
      <c r="E10" s="151">
        <v>0</v>
      </c>
      <c r="F10" s="95"/>
      <c r="G10" s="95"/>
      <c r="H10" s="95"/>
      <c r="I10" s="95"/>
      <c r="J10" s="95"/>
      <c r="K10" s="95"/>
      <c r="L10" s="95"/>
    </row>
    <row r="11" spans="1:12" ht="15">
      <c r="A11" s="187"/>
      <c r="B11" s="99" t="s">
        <v>49</v>
      </c>
      <c r="C11" s="28">
        <v>0</v>
      </c>
      <c r="D11" s="28">
        <v>0</v>
      </c>
      <c r="E11" s="151">
        <v>0</v>
      </c>
      <c r="F11" s="95"/>
      <c r="G11" s="95"/>
      <c r="H11" s="95"/>
      <c r="I11" s="95"/>
      <c r="J11" s="95"/>
      <c r="K11" s="95"/>
      <c r="L11" s="95"/>
    </row>
    <row r="12" spans="1:12" ht="15">
      <c r="A12" s="187"/>
      <c r="B12" s="99" t="s">
        <v>50</v>
      </c>
      <c r="C12" s="28">
        <v>0</v>
      </c>
      <c r="D12" s="28">
        <v>0</v>
      </c>
      <c r="E12" s="151">
        <v>0</v>
      </c>
      <c r="F12" s="95"/>
      <c r="G12" s="95"/>
      <c r="H12" s="95"/>
      <c r="I12" s="95"/>
      <c r="J12" s="95"/>
      <c r="K12" s="95"/>
      <c r="L12" s="95"/>
    </row>
    <row r="13" spans="1:12" ht="15">
      <c r="A13" s="187"/>
      <c r="B13" s="99" t="s">
        <v>101</v>
      </c>
      <c r="C13" s="28">
        <v>0</v>
      </c>
      <c r="D13" s="28">
        <v>0</v>
      </c>
      <c r="E13" s="151">
        <v>0</v>
      </c>
      <c r="F13" s="95"/>
      <c r="G13" s="95"/>
      <c r="H13" s="95"/>
      <c r="I13" s="95"/>
      <c r="J13" s="95"/>
      <c r="K13" s="95"/>
      <c r="L13" s="95"/>
    </row>
    <row r="14" spans="1:12" ht="15">
      <c r="A14" s="187" t="s">
        <v>44</v>
      </c>
      <c r="B14" s="97" t="s">
        <v>47</v>
      </c>
      <c r="C14" s="28">
        <v>0</v>
      </c>
      <c r="D14" s="28">
        <v>0</v>
      </c>
      <c r="E14" s="151">
        <v>0</v>
      </c>
      <c r="F14" s="95"/>
      <c r="G14" s="95"/>
      <c r="H14" s="95"/>
      <c r="I14" s="95"/>
      <c r="J14" s="95"/>
      <c r="K14" s="95"/>
      <c r="L14" s="95"/>
    </row>
    <row r="15" spans="1:12" ht="15">
      <c r="A15" s="187"/>
      <c r="B15" s="98" t="s">
        <v>52</v>
      </c>
      <c r="C15" s="152">
        <f>C16+C17+C18+C19</f>
        <v>0</v>
      </c>
      <c r="D15" s="152">
        <f>D16+D17+D18+D19</f>
        <v>0</v>
      </c>
      <c r="E15" s="152">
        <f>E16+E17+E18+E19</f>
        <v>0</v>
      </c>
      <c r="F15" s="95"/>
      <c r="G15" s="95"/>
      <c r="H15" s="95"/>
      <c r="I15" s="95"/>
      <c r="J15" s="95"/>
      <c r="K15" s="95"/>
      <c r="L15" s="95"/>
    </row>
    <row r="16" spans="1:12" ht="15">
      <c r="A16" s="187"/>
      <c r="B16" s="99" t="s">
        <v>48</v>
      </c>
      <c r="C16" s="28">
        <v>0</v>
      </c>
      <c r="D16" s="28">
        <v>0</v>
      </c>
      <c r="E16" s="151">
        <v>0</v>
      </c>
      <c r="F16" s="95"/>
      <c r="G16" s="95"/>
      <c r="H16" s="95"/>
      <c r="I16" s="95"/>
      <c r="J16" s="95"/>
      <c r="K16" s="95"/>
      <c r="L16" s="95"/>
    </row>
    <row r="17" spans="1:12" ht="15">
      <c r="A17" s="185"/>
      <c r="B17" s="99" t="s">
        <v>49</v>
      </c>
      <c r="C17" s="28">
        <v>0</v>
      </c>
      <c r="D17" s="28">
        <v>0</v>
      </c>
      <c r="E17" s="151">
        <v>0</v>
      </c>
      <c r="F17" s="95"/>
      <c r="G17" s="95"/>
      <c r="H17" s="95"/>
      <c r="I17" s="95"/>
      <c r="J17" s="95"/>
      <c r="K17" s="95"/>
      <c r="L17" s="95"/>
    </row>
    <row r="18" spans="1:12" ht="15">
      <c r="A18" s="185"/>
      <c r="B18" s="99" t="s">
        <v>50</v>
      </c>
      <c r="C18" s="28">
        <v>0</v>
      </c>
      <c r="D18" s="28">
        <v>0</v>
      </c>
      <c r="E18" s="151">
        <v>0</v>
      </c>
      <c r="F18" s="95"/>
      <c r="G18" s="95"/>
      <c r="H18" s="95"/>
      <c r="I18" s="95"/>
      <c r="J18" s="95"/>
      <c r="K18" s="95"/>
      <c r="L18" s="95"/>
    </row>
    <row r="19" spans="1:12" ht="15.75" thickBot="1">
      <c r="A19" s="188"/>
      <c r="B19" s="139" t="s">
        <v>101</v>
      </c>
      <c r="C19" s="146">
        <v>0</v>
      </c>
      <c r="D19" s="146">
        <v>0</v>
      </c>
      <c r="E19" s="153">
        <v>0</v>
      </c>
      <c r="F19" s="95"/>
      <c r="G19" s="95"/>
      <c r="H19" s="95"/>
      <c r="I19" s="95"/>
      <c r="J19" s="95"/>
      <c r="K19" s="95"/>
      <c r="L19" s="95"/>
    </row>
    <row r="20" spans="1:12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L18" sqref="L18"/>
      <selection pane="topRight" activeCell="L18" sqref="L18"/>
      <selection pane="bottomLeft" activeCell="L18" sqref="L18"/>
      <selection pane="bottomRight" activeCell="C13" sqref="C13"/>
    </sheetView>
  </sheetViews>
  <sheetFormatPr defaultColWidth="9.125" defaultRowHeight="12.75"/>
  <cols>
    <col min="1" max="1" width="10.5" style="36" bestFit="1" customWidth="1"/>
    <col min="2" max="2" width="54.75" style="36" customWidth="1"/>
    <col min="3" max="3" width="26.75" style="36" customWidth="1"/>
    <col min="4" max="4" width="34.875" style="36" customWidth="1"/>
    <col min="5" max="5" width="26.75" style="36" customWidth="1"/>
    <col min="6" max="6" width="25.5" style="36" customWidth="1"/>
    <col min="7" max="7" width="25" style="36" customWidth="1"/>
    <col min="8" max="16384" width="9.125" style="36"/>
  </cols>
  <sheetData>
    <row r="1" spans="1:7" ht="15">
      <c r="A1" s="35" t="s">
        <v>25</v>
      </c>
      <c r="B1" s="1" t="s">
        <v>127</v>
      </c>
    </row>
    <row r="2" spans="1:7" ht="15">
      <c r="A2" s="35" t="s">
        <v>26</v>
      </c>
      <c r="B2" s="156">
        <v>45657</v>
      </c>
    </row>
    <row r="3" spans="1:7">
      <c r="B3" s="100"/>
    </row>
    <row r="4" spans="1:7" ht="13.5" thickBot="1">
      <c r="A4" s="54" t="s">
        <v>89</v>
      </c>
      <c r="B4" s="136" t="s">
        <v>98</v>
      </c>
    </row>
    <row r="5" spans="1:7" s="100" customFormat="1">
      <c r="A5" s="101"/>
      <c r="B5" s="39"/>
      <c r="C5" s="102" t="s">
        <v>0</v>
      </c>
      <c r="D5" s="128" t="s">
        <v>1</v>
      </c>
      <c r="E5" s="128" t="s">
        <v>2</v>
      </c>
      <c r="F5" s="128" t="s">
        <v>3</v>
      </c>
      <c r="G5" s="130" t="s">
        <v>4</v>
      </c>
    </row>
    <row r="6" spans="1:7" ht="38.25">
      <c r="A6" s="103"/>
      <c r="B6" s="104"/>
      <c r="C6" s="105" t="s">
        <v>90</v>
      </c>
      <c r="D6" s="104" t="s">
        <v>91</v>
      </c>
      <c r="E6" s="132" t="s">
        <v>92</v>
      </c>
      <c r="F6" s="132" t="s">
        <v>104</v>
      </c>
      <c r="G6" s="131" t="s">
        <v>93</v>
      </c>
    </row>
    <row r="7" spans="1:7">
      <c r="A7" s="103">
        <v>1</v>
      </c>
      <c r="B7" s="106" t="s">
        <v>106</v>
      </c>
      <c r="C7" s="107">
        <f>SUM(C8:C11)</f>
        <v>0</v>
      </c>
      <c r="D7" s="107">
        <f t="shared" ref="D7:G7" si="0">SUM(D8:D11)</f>
        <v>0</v>
      </c>
      <c r="E7" s="107">
        <f t="shared" si="0"/>
        <v>0</v>
      </c>
      <c r="F7" s="107">
        <f t="shared" si="0"/>
        <v>0</v>
      </c>
      <c r="G7" s="107">
        <f t="shared" si="0"/>
        <v>0</v>
      </c>
    </row>
    <row r="8" spans="1:7" ht="14.25">
      <c r="A8" s="103">
        <v>2</v>
      </c>
      <c r="B8" s="108" t="s">
        <v>66</v>
      </c>
      <c r="C8" s="154">
        <v>0</v>
      </c>
      <c r="D8" s="154">
        <v>0</v>
      </c>
      <c r="E8" s="154">
        <v>0</v>
      </c>
      <c r="F8" s="154">
        <v>0</v>
      </c>
      <c r="G8" s="155">
        <v>0</v>
      </c>
    </row>
    <row r="9" spans="1:7" ht="14.25">
      <c r="A9" s="103">
        <v>3</v>
      </c>
      <c r="B9" s="108" t="s">
        <v>94</v>
      </c>
      <c r="C9" s="154">
        <v>0</v>
      </c>
      <c r="D9" s="154">
        <v>0</v>
      </c>
      <c r="E9" s="154">
        <v>0</v>
      </c>
      <c r="F9" s="154">
        <v>0</v>
      </c>
      <c r="G9" s="155">
        <v>0</v>
      </c>
    </row>
    <row r="10" spans="1:7" ht="14.25">
      <c r="A10" s="103">
        <v>4</v>
      </c>
      <c r="B10" s="109" t="s">
        <v>95</v>
      </c>
      <c r="C10" s="154">
        <v>0</v>
      </c>
      <c r="D10" s="154">
        <v>0</v>
      </c>
      <c r="E10" s="154">
        <v>0</v>
      </c>
      <c r="F10" s="154">
        <v>0</v>
      </c>
      <c r="G10" s="155">
        <v>0</v>
      </c>
    </row>
    <row r="11" spans="1:7" ht="14.25">
      <c r="A11" s="103">
        <v>5</v>
      </c>
      <c r="B11" s="108" t="s">
        <v>96</v>
      </c>
      <c r="C11" s="154">
        <v>0</v>
      </c>
      <c r="D11" s="154">
        <v>0</v>
      </c>
      <c r="E11" s="154">
        <v>0</v>
      </c>
      <c r="F11" s="154">
        <v>0</v>
      </c>
      <c r="G11" s="155">
        <v>0</v>
      </c>
    </row>
    <row r="12" spans="1:7">
      <c r="A12" s="103">
        <v>6</v>
      </c>
      <c r="B12" s="81" t="s">
        <v>78</v>
      </c>
      <c r="C12" s="149">
        <f>SUM(C13:C16)</f>
        <v>0</v>
      </c>
      <c r="D12" s="149">
        <f>SUM(D13:D16)</f>
        <v>0</v>
      </c>
      <c r="E12" s="149">
        <f>SUM(E13:E16)</f>
        <v>0</v>
      </c>
      <c r="F12" s="149">
        <f>SUM(F13:F16)</f>
        <v>0</v>
      </c>
      <c r="G12" s="150">
        <f>SUM(G13:G16)</f>
        <v>0</v>
      </c>
    </row>
    <row r="13" spans="1:7" ht="14.25">
      <c r="A13" s="103">
        <v>7</v>
      </c>
      <c r="B13" s="108" t="s">
        <v>66</v>
      </c>
      <c r="C13" s="154">
        <v>0</v>
      </c>
      <c r="D13" s="154">
        <v>0</v>
      </c>
      <c r="E13" s="154">
        <v>0</v>
      </c>
      <c r="F13" s="154">
        <v>0</v>
      </c>
      <c r="G13" s="155">
        <v>0</v>
      </c>
    </row>
    <row r="14" spans="1:7" ht="14.25">
      <c r="A14" s="103">
        <v>8</v>
      </c>
      <c r="B14" s="108" t="s">
        <v>94</v>
      </c>
      <c r="C14" s="154">
        <v>0</v>
      </c>
      <c r="D14" s="154">
        <v>0</v>
      </c>
      <c r="E14" s="154">
        <v>0</v>
      </c>
      <c r="F14" s="154">
        <v>0</v>
      </c>
      <c r="G14" s="155">
        <v>0</v>
      </c>
    </row>
    <row r="15" spans="1:7" ht="14.25">
      <c r="A15" s="103">
        <v>9</v>
      </c>
      <c r="B15" s="109" t="s">
        <v>95</v>
      </c>
      <c r="C15" s="154">
        <v>0</v>
      </c>
      <c r="D15" s="154">
        <v>0</v>
      </c>
      <c r="E15" s="154">
        <v>0</v>
      </c>
      <c r="F15" s="154">
        <v>0</v>
      </c>
      <c r="G15" s="155">
        <v>0</v>
      </c>
    </row>
    <row r="16" spans="1:7" ht="14.25">
      <c r="A16" s="103">
        <v>10</v>
      </c>
      <c r="B16" s="108" t="s">
        <v>96</v>
      </c>
      <c r="C16" s="154">
        <v>0</v>
      </c>
      <c r="D16" s="154">
        <v>0</v>
      </c>
      <c r="E16" s="154">
        <v>0</v>
      </c>
      <c r="F16" s="154">
        <v>0</v>
      </c>
      <c r="G16" s="155">
        <v>0</v>
      </c>
    </row>
    <row r="17" spans="1:7">
      <c r="A17" s="103">
        <v>11</v>
      </c>
      <c r="B17" s="81" t="s">
        <v>46</v>
      </c>
      <c r="C17" s="149">
        <f>SUM(C18:C21)</f>
        <v>0</v>
      </c>
      <c r="D17" s="149">
        <f>SUM(D18:D21)</f>
        <v>0</v>
      </c>
      <c r="E17" s="149">
        <f>SUM(E18:E21)</f>
        <v>0</v>
      </c>
      <c r="F17" s="149">
        <f>SUM(F18:F21)</f>
        <v>0</v>
      </c>
      <c r="G17" s="150">
        <f>SUM(G18:G21)</f>
        <v>0</v>
      </c>
    </row>
    <row r="18" spans="1:7" ht="14.25">
      <c r="A18" s="103">
        <v>12</v>
      </c>
      <c r="B18" s="108" t="s">
        <v>66</v>
      </c>
      <c r="C18" s="154">
        <v>0</v>
      </c>
      <c r="D18" s="154">
        <v>0</v>
      </c>
      <c r="E18" s="154">
        <v>0</v>
      </c>
      <c r="F18" s="154">
        <v>0</v>
      </c>
      <c r="G18" s="155">
        <v>0</v>
      </c>
    </row>
    <row r="19" spans="1:7" ht="14.25">
      <c r="A19" s="103">
        <v>13</v>
      </c>
      <c r="B19" s="108" t="s">
        <v>94</v>
      </c>
      <c r="C19" s="154">
        <v>0</v>
      </c>
      <c r="D19" s="154">
        <v>0</v>
      </c>
      <c r="E19" s="154">
        <v>0</v>
      </c>
      <c r="F19" s="154">
        <v>0</v>
      </c>
      <c r="G19" s="155">
        <v>0</v>
      </c>
    </row>
    <row r="20" spans="1:7" ht="14.25">
      <c r="A20" s="103">
        <v>14</v>
      </c>
      <c r="B20" s="109" t="s">
        <v>95</v>
      </c>
      <c r="C20" s="154">
        <v>0</v>
      </c>
      <c r="D20" s="154">
        <v>0</v>
      </c>
      <c r="E20" s="154">
        <v>0</v>
      </c>
      <c r="F20" s="154">
        <v>0</v>
      </c>
      <c r="G20" s="155">
        <v>0</v>
      </c>
    </row>
    <row r="21" spans="1:7" ht="14.25">
      <c r="A21" s="103">
        <v>15</v>
      </c>
      <c r="B21" s="108" t="s">
        <v>96</v>
      </c>
      <c r="C21" s="154">
        <v>0</v>
      </c>
      <c r="D21" s="154">
        <v>0</v>
      </c>
      <c r="E21" s="154">
        <v>0</v>
      </c>
      <c r="F21" s="154">
        <v>0</v>
      </c>
      <c r="G21" s="155">
        <v>0</v>
      </c>
    </row>
    <row r="22" spans="1:7" ht="13.5" thickBot="1">
      <c r="A22" s="103">
        <v>16</v>
      </c>
      <c r="B22" s="110" t="s">
        <v>97</v>
      </c>
      <c r="C22" s="111">
        <f>C12+C17</f>
        <v>0</v>
      </c>
      <c r="D22" s="111">
        <f>D12+D17</f>
        <v>0</v>
      </c>
      <c r="E22" s="111">
        <f>E12+E17</f>
        <v>0</v>
      </c>
      <c r="F22" s="111">
        <f>F12+F17</f>
        <v>0</v>
      </c>
      <c r="G22" s="112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B21" sqref="B21"/>
    </sheetView>
  </sheetViews>
  <sheetFormatPr defaultColWidth="9.125" defaultRowHeight="12.75"/>
  <cols>
    <col min="1" max="1" width="10.5" style="36" bestFit="1" customWidth="1"/>
    <col min="2" max="2" width="89.125" style="36" bestFit="1" customWidth="1"/>
    <col min="3" max="3" width="15.125" style="73" customWidth="1"/>
    <col min="4" max="5" width="13.75" style="73" customWidth="1"/>
    <col min="6" max="6" width="16.25" style="73" customWidth="1"/>
    <col min="7" max="8" width="13.75" style="73" customWidth="1"/>
    <col min="9" max="9" width="17.5" style="73" customWidth="1"/>
    <col min="10" max="10" width="14.5" style="73" customWidth="1"/>
    <col min="11" max="12" width="13.75" style="73" customWidth="1"/>
    <col min="13" max="13" width="15" style="73" customWidth="1"/>
    <col min="14" max="15" width="13.75" style="73" customWidth="1"/>
    <col min="16" max="17" width="15.75" style="73" customWidth="1"/>
    <col min="18" max="18" width="9.125" style="73"/>
    <col min="19" max="16384" width="9.125" style="36"/>
  </cols>
  <sheetData>
    <row r="1" spans="1:15" ht="15">
      <c r="A1" s="36" t="s">
        <v>25</v>
      </c>
      <c r="B1" s="1" t="s">
        <v>127</v>
      </c>
    </row>
    <row r="2" spans="1:15" ht="15">
      <c r="A2" s="36" t="s">
        <v>26</v>
      </c>
      <c r="B2" s="156">
        <v>45657</v>
      </c>
    </row>
    <row r="4" spans="1:15" ht="13.5" thickBot="1">
      <c r="A4" s="54" t="s">
        <v>51</v>
      </c>
      <c r="B4" s="137" t="s">
        <v>24</v>
      </c>
    </row>
    <row r="5" spans="1:15">
      <c r="A5" s="43"/>
      <c r="B5" s="113"/>
      <c r="C5" s="127" t="s">
        <v>0</v>
      </c>
      <c r="D5" s="127" t="s">
        <v>1</v>
      </c>
      <c r="E5" s="127" t="s">
        <v>2</v>
      </c>
      <c r="F5" s="127" t="s">
        <v>3</v>
      </c>
      <c r="G5" s="127" t="s">
        <v>4</v>
      </c>
      <c r="H5" s="127" t="s">
        <v>8</v>
      </c>
      <c r="I5" s="127" t="s">
        <v>10</v>
      </c>
      <c r="J5" s="127" t="s">
        <v>11</v>
      </c>
      <c r="K5" s="127" t="s">
        <v>102</v>
      </c>
      <c r="L5" s="127" t="s">
        <v>12</v>
      </c>
      <c r="M5" s="127" t="s">
        <v>13</v>
      </c>
      <c r="N5" s="127" t="s">
        <v>14</v>
      </c>
      <c r="O5" s="114" t="s">
        <v>15</v>
      </c>
    </row>
    <row r="6" spans="1:15" ht="12.75" customHeight="1">
      <c r="A6" s="44"/>
      <c r="B6" s="46"/>
      <c r="C6" s="189" t="s">
        <v>103</v>
      </c>
      <c r="D6" s="189"/>
      <c r="E6" s="189"/>
      <c r="F6" s="191" t="s">
        <v>54</v>
      </c>
      <c r="G6" s="191"/>
      <c r="H6" s="191"/>
      <c r="I6" s="191"/>
      <c r="J6" s="191"/>
      <c r="K6" s="191"/>
      <c r="L6" s="191"/>
      <c r="M6" s="191" t="s">
        <v>60</v>
      </c>
      <c r="N6" s="191"/>
      <c r="O6" s="190"/>
    </row>
    <row r="7" spans="1:15" ht="15" customHeight="1">
      <c r="A7" s="44"/>
      <c r="B7" s="46"/>
      <c r="C7" s="191" t="s">
        <v>107</v>
      </c>
      <c r="D7" s="191" t="s">
        <v>108</v>
      </c>
      <c r="E7" s="191" t="s">
        <v>53</v>
      </c>
      <c r="F7" s="191" t="s">
        <v>55</v>
      </c>
      <c r="G7" s="191"/>
      <c r="H7" s="191" t="s">
        <v>56</v>
      </c>
      <c r="I7" s="191" t="s">
        <v>57</v>
      </c>
      <c r="J7" s="191"/>
      <c r="K7" s="192" t="s">
        <v>58</v>
      </c>
      <c r="L7" s="192"/>
      <c r="M7" s="189" t="s">
        <v>111</v>
      </c>
      <c r="N7" s="189" t="s">
        <v>112</v>
      </c>
      <c r="O7" s="190" t="s">
        <v>61</v>
      </c>
    </row>
    <row r="8" spans="1:15">
      <c r="A8" s="44"/>
      <c r="B8" s="46"/>
      <c r="C8" s="191"/>
      <c r="D8" s="191"/>
      <c r="E8" s="191"/>
      <c r="F8" s="132" t="s">
        <v>109</v>
      </c>
      <c r="G8" s="132" t="s">
        <v>110</v>
      </c>
      <c r="H8" s="191"/>
      <c r="I8" s="132" t="s">
        <v>107</v>
      </c>
      <c r="J8" s="132" t="s">
        <v>108</v>
      </c>
      <c r="K8" s="133" t="s">
        <v>114</v>
      </c>
      <c r="L8" s="133" t="s">
        <v>59</v>
      </c>
      <c r="M8" s="189"/>
      <c r="N8" s="189"/>
      <c r="O8" s="190"/>
    </row>
    <row r="9" spans="1:15">
      <c r="A9" s="115"/>
      <c r="B9" s="116" t="s">
        <v>45</v>
      </c>
      <c r="C9" s="117"/>
      <c r="D9" s="117"/>
      <c r="E9" s="117"/>
      <c r="F9" s="118"/>
      <c r="G9" s="118"/>
      <c r="H9" s="45"/>
      <c r="I9" s="45"/>
      <c r="J9" s="45"/>
      <c r="K9" s="45"/>
      <c r="L9" s="45"/>
      <c r="M9" s="118"/>
      <c r="N9" s="118"/>
      <c r="O9" s="119"/>
    </row>
    <row r="10" spans="1:15">
      <c r="A10" s="44">
        <v>1</v>
      </c>
      <c r="B10" s="120" t="s">
        <v>52</v>
      </c>
      <c r="C10" s="121">
        <f>SUM(C11:C17)</f>
        <v>0</v>
      </c>
      <c r="D10" s="121">
        <f>SUM(D11:D17)</f>
        <v>1000000</v>
      </c>
      <c r="E10" s="121">
        <f>SUM(E11:E17)</f>
        <v>1000000</v>
      </c>
      <c r="F10" s="122">
        <f t="shared" ref="F10:O10" si="0">SUM(F11:F17)</f>
        <v>0</v>
      </c>
      <c r="G10" s="122">
        <f t="shared" si="0"/>
        <v>0</v>
      </c>
      <c r="H10" s="121">
        <f t="shared" si="0"/>
        <v>0</v>
      </c>
      <c r="I10" s="121">
        <f t="shared" si="0"/>
        <v>0</v>
      </c>
      <c r="J10" s="121">
        <f t="shared" si="0"/>
        <v>0</v>
      </c>
      <c r="K10" s="121">
        <f t="shared" si="0"/>
        <v>0</v>
      </c>
      <c r="L10" s="121">
        <f t="shared" si="0"/>
        <v>0</v>
      </c>
      <c r="M10" s="122">
        <f>SUM(M11:M17)</f>
        <v>0</v>
      </c>
      <c r="N10" s="122">
        <f t="shared" si="0"/>
        <v>1000000</v>
      </c>
      <c r="O10" s="123">
        <f t="shared" si="0"/>
        <v>1000000</v>
      </c>
    </row>
    <row r="11" spans="1:15">
      <c r="A11" s="44">
        <v>1.1000000000000001</v>
      </c>
      <c r="B11" s="46" t="s">
        <v>126</v>
      </c>
      <c r="C11" s="40">
        <v>0</v>
      </c>
      <c r="D11" s="40">
        <v>1000000</v>
      </c>
      <c r="E11" s="121">
        <f>C11+D11</f>
        <v>1000000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124">
        <v>0</v>
      </c>
      <c r="L11" s="124">
        <v>0</v>
      </c>
      <c r="M11" s="121">
        <f>C11+F11-H11-I11</f>
        <v>0</v>
      </c>
      <c r="N11" s="121">
        <f>D11+G11+H11-J11+K11-L11</f>
        <v>1000000</v>
      </c>
      <c r="O11" s="123">
        <f t="shared" ref="O11" si="1">M11+N11</f>
        <v>1000000</v>
      </c>
    </row>
    <row r="12" spans="1:15">
      <c r="A12" s="44">
        <v>1.2</v>
      </c>
      <c r="B12" s="46"/>
      <c r="C12" s="40"/>
      <c r="D12" s="40"/>
      <c r="E12" s="121">
        <f t="shared" ref="E12:E17" si="2">C12+D12</f>
        <v>0</v>
      </c>
      <c r="F12" s="40"/>
      <c r="G12" s="40"/>
      <c r="H12" s="40"/>
      <c r="I12" s="40"/>
      <c r="J12" s="40"/>
      <c r="K12" s="124"/>
      <c r="L12" s="124"/>
      <c r="M12" s="121">
        <f t="shared" ref="M12:M17" si="3">C12+F12-H12-I12</f>
        <v>0</v>
      </c>
      <c r="N12" s="121">
        <f t="shared" ref="N12:N17" si="4">D12+G12+H12-J12+K12-L12</f>
        <v>0</v>
      </c>
      <c r="O12" s="123">
        <f t="shared" ref="O12:O17" si="5">M12+N12</f>
        <v>0</v>
      </c>
    </row>
    <row r="13" spans="1:15">
      <c r="A13" s="44">
        <v>1.3</v>
      </c>
      <c r="B13" s="46"/>
      <c r="C13" s="40"/>
      <c r="D13" s="40"/>
      <c r="E13" s="121">
        <f t="shared" si="2"/>
        <v>0</v>
      </c>
      <c r="F13" s="40"/>
      <c r="G13" s="40"/>
      <c r="H13" s="40"/>
      <c r="I13" s="40"/>
      <c r="J13" s="40"/>
      <c r="K13" s="124"/>
      <c r="L13" s="124"/>
      <c r="M13" s="121">
        <f t="shared" si="3"/>
        <v>0</v>
      </c>
      <c r="N13" s="121">
        <f t="shared" si="4"/>
        <v>0</v>
      </c>
      <c r="O13" s="123">
        <f t="shared" si="5"/>
        <v>0</v>
      </c>
    </row>
    <row r="14" spans="1:15">
      <c r="A14" s="44">
        <v>1.4</v>
      </c>
      <c r="B14" s="46"/>
      <c r="C14" s="40"/>
      <c r="D14" s="40"/>
      <c r="E14" s="121">
        <f t="shared" si="2"/>
        <v>0</v>
      </c>
      <c r="F14" s="40"/>
      <c r="G14" s="40"/>
      <c r="H14" s="40"/>
      <c r="I14" s="40"/>
      <c r="J14" s="40"/>
      <c r="K14" s="124"/>
      <c r="L14" s="124"/>
      <c r="M14" s="121">
        <f t="shared" si="3"/>
        <v>0</v>
      </c>
      <c r="N14" s="121">
        <f t="shared" si="4"/>
        <v>0</v>
      </c>
      <c r="O14" s="123">
        <f t="shared" si="5"/>
        <v>0</v>
      </c>
    </row>
    <row r="15" spans="1:15">
      <c r="A15" s="44">
        <v>1.5</v>
      </c>
      <c r="B15" s="46"/>
      <c r="C15" s="40"/>
      <c r="D15" s="40"/>
      <c r="E15" s="121">
        <f t="shared" si="2"/>
        <v>0</v>
      </c>
      <c r="F15" s="40"/>
      <c r="G15" s="40"/>
      <c r="H15" s="40"/>
      <c r="I15" s="40"/>
      <c r="J15" s="40"/>
      <c r="K15" s="124"/>
      <c r="L15" s="124"/>
      <c r="M15" s="121">
        <f t="shared" si="3"/>
        <v>0</v>
      </c>
      <c r="N15" s="121">
        <f t="shared" si="4"/>
        <v>0</v>
      </c>
      <c r="O15" s="123">
        <f t="shared" si="5"/>
        <v>0</v>
      </c>
    </row>
    <row r="16" spans="1:15">
      <c r="A16" s="44">
        <v>1.6</v>
      </c>
      <c r="B16" s="46"/>
      <c r="C16" s="40"/>
      <c r="D16" s="40"/>
      <c r="E16" s="121">
        <f t="shared" si="2"/>
        <v>0</v>
      </c>
      <c r="F16" s="40"/>
      <c r="G16" s="40"/>
      <c r="H16" s="40"/>
      <c r="I16" s="40"/>
      <c r="J16" s="40"/>
      <c r="K16" s="124"/>
      <c r="L16" s="124"/>
      <c r="M16" s="121">
        <f>C16+F16-H16-I16</f>
        <v>0</v>
      </c>
      <c r="N16" s="121">
        <f t="shared" si="4"/>
        <v>0</v>
      </c>
      <c r="O16" s="123">
        <f t="shared" si="5"/>
        <v>0</v>
      </c>
    </row>
    <row r="17" spans="1:15">
      <c r="A17" s="44" t="s">
        <v>9</v>
      </c>
      <c r="B17" s="46"/>
      <c r="C17" s="40"/>
      <c r="D17" s="40"/>
      <c r="E17" s="121">
        <f t="shared" si="2"/>
        <v>0</v>
      </c>
      <c r="F17" s="40"/>
      <c r="G17" s="40"/>
      <c r="H17" s="40"/>
      <c r="I17" s="40"/>
      <c r="J17" s="40"/>
      <c r="K17" s="124"/>
      <c r="L17" s="124"/>
      <c r="M17" s="121">
        <f t="shared" si="3"/>
        <v>0</v>
      </c>
      <c r="N17" s="121">
        <f t="shared" si="4"/>
        <v>0</v>
      </c>
      <c r="O17" s="123">
        <f t="shared" si="5"/>
        <v>0</v>
      </c>
    </row>
    <row r="18" spans="1:15">
      <c r="A18" s="115"/>
      <c r="B18" s="36" t="s">
        <v>46</v>
      </c>
      <c r="C18" s="117"/>
      <c r="D18" s="117"/>
      <c r="E18" s="117"/>
      <c r="F18" s="117"/>
      <c r="G18" s="117"/>
      <c r="H18" s="117"/>
      <c r="I18" s="117"/>
      <c r="J18" s="117"/>
      <c r="K18" s="125"/>
      <c r="L18" s="125"/>
      <c r="M18" s="117"/>
      <c r="N18" s="117"/>
      <c r="O18" s="119"/>
    </row>
    <row r="19" spans="1:15">
      <c r="A19" s="44">
        <v>2</v>
      </c>
      <c r="B19" s="126" t="s">
        <v>52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>
        <f t="shared" ref="M19" si="6">C19+F19-H19-I19</f>
        <v>0</v>
      </c>
      <c r="N19" s="121">
        <f t="shared" ref="N19" si="7">D19+G19+H19-J19+K19-L19</f>
        <v>0</v>
      </c>
      <c r="O19" s="123">
        <f t="shared" ref="O19" si="8"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ILWkFjAUg8/domamWkA2hEbJc80879ic0cgKkexnoGM=</DigestValue>
    </Reference>
    <Reference Type="http://www.w3.org/2000/09/xmldsig#Object" URI="#idOfficeObject">
      <DigestMethod Algorithm="http://www.w3.org/2001/04/xmlenc#sha256"/>
      <DigestValue>zZwjOgIezkttcNq6ZSX5cskeHdef8k9Ua4yoKfxkOhg=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yEkaa1NsszYhb/r58HB9dfj1uNgpqbEeAd8G+wViAEo=</DigestValue>
    </Reference>
  </SignedInfo>
  <SignatureValue>GpSsuahRwCa4+PDLzm8k/ZjnHUdy5FO4ExvMcD4pHnCr1gdJIEK6I3Youa76V+ExQE1Zo013VZGL
hjTluPhx+RKKTucfUd5ZJlx+gd7M4Y7iOtyd+xv6ptm6Pbg9XfuYCVneimQCS1RxDxtFUoFLHBVn
P6ZtpD6CgyZwOvsrerOo5MaeSEFgnXt+tO03q1WK8GhEtkd/UvVZpomeFRY7Nse1iQngBrPzlTmG
JSSQvh+4n0TGI8NClKVGDtr+S+KXHSAuLQ83lWKEqUwGS3TfVU5fsqn9r51i03BxrYbv7Q82gGfa
hUnucofCW02X1gcpZsoi2jFQupGefVN5BNBBzw==</SignatureValue>
  <KeyInfo>
    <X509Data>
      <X509Certificate>MIIGSTCCBTGgAwIBAgIKaxfjFQADAAJvlzANBgkqhkiG9w0BAQsFADBKMRIwEAYKCZImiZPyLGQBGRYCZ2UxEzARBgoJkiaJk/IsZAEZFgNuYmcxHzAdBgNVBAMTFk5CRyBDbGFzcyAyIElOVCBTdWIgQ0EwHhcNMjUwMTIwMTAzMTEyWhcNMjUxMTI0MjI0OTMzWjBHMSEwHwYDVQQKExhQQVlTRVJBIEJBTksgR0VPUkdJQSBKU0MxIjAgBgNVBAMTGUJQUyAtIERpbWl0cnkgS3Vtc2lzaHZpbGkwggEiMA0GCSqGSIb3DQEBAQUAA4IBDwAwggEKAoIBAQDzrv0pryduGF8aEML3vWVN9Qo4/w21EKsk5QQhvf3Zw7QmNxnj8diKsuDfD+gIafaa8l+NEVBbhPZP7zJNUZLDVBctL98xeeSwhc+BQdfLpZhEcDY67XRTmVaDHM/830sJmrlpbzLXtD4PFNYUH3yxqLzFm5IXYsTOJCzOl/KtW72k/aiiLq/P3A3d2rYWwzSQIyTKuPAgQGQhqU59kq0f7+MAUQ9C1TkKwucMQbwdzRXQXv9TkkIZhD4RPCgV4wN8qHE385jwRVstx4+iTt+GabvL+PQ525MUUiPsBY0MedOyuP2Vj7O4vUG2ZSdtQ9j4A5VDETuwVOO5dNOoxl/DAgMBAAGjggMyMIIDLjA8BgkrBgEEAYI3FQcELzAtBiUrBgEEAYI3FQjmsmCDjfVEhoGZCYO4oUqDvoRxBIPEkTOEg4hdAgFkAgEjMB0GA1UdJQQWMBQGCCsGAQUFBwMCBggrBgEFBQcDBDALBgNVHQ8EBAMCB4AwJwYJKwYBBAGCNxUKBBowGDAKBggrBgEFBQcDAjAKBggrBgEFBQcDBDAdBgNVHQ4EFgQUZYynJYobGTuZUa3o9/JKGY2MN/gwHwYDVR0jBBgwFoAUwy7SL/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/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/YmFzZT9vYmplY3RDbGFzcz1jZXJ0aWZpY2F0aW9uQXV0aG9yaXR5MF0GCCsGAQUFBzAChlFodHRwOi8vY3JsLm5iZy5nb3YuZ2UvY2EvbmJnLXN1YkNBLm5iZy5nZV9OQkclMjBDbGFzcyUyMDIlMjBJTlQlMjBTdWIlMjBDQSgzKS5jcnQwDQYJKoZIhvcNAQELBQADggEBADeF01qs2vGgIacZENt2RMgfPPOlBSfFyc/3cRWa0BrJCGfCdxE0mhxGnJk8mZTOiXY6aCEpgfxfGOXlMonFLCtv+szEgFedDPPntEHhvV6xFD9ai5GciLbmFhNxOsLKTznQdSFD444rumhhKa3LgQjQ/RusuE5P+PYfpqwAa0c9DZ+gNHBL9cpyCOp9qtvJpSielw7vrjqYTdlUXFz476G3lEv1vNgxbQfU46P12hcbeVYiqLGjVAuqdIzgwvRrU4ePHNPsanlw7RygoMxgHSPVNoArFILk0es8D5q41S2/Z/8/RSyjf5z3HcU2VpZrw24UcYxq3Pa/oUUw5Xyfz+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C6vlILTAlL3TQFcZPN3P1j2oXFRn8NHLXPk8XzHQMg8=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xJPPWcmgWtvfF2HAQZwMWA9ExkpT/1ot4+gUtP1zJ2A=</DigestValue>
      </Reference>
      <Reference URI="/xl/styles.xml?ContentType=application/vnd.openxmlformats-officedocument.spreadsheetml.styles+xml">
        <DigestMethod Algorithm="http://www.w3.org/2001/04/xmlenc#sha256"/>
        <DigestValue>QE93NeqUkup5unUIHfm0weVo/vJyIlB9qSbZ7zjRfh8=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Vy9p1lvg9ZIewPYiVnPlAGJ7/v9vfYFNKqNUpo8ZY8Q=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vnri3t3Qxi9jI8ZiX5KgT6wqB470hzOR+lP0q7CVwPc=</DigestValue>
      </Reference>
      <Reference URI="/xl/worksheets/sheet2.xml?ContentType=application/vnd.openxmlformats-officedocument.spreadsheetml.worksheet+xml">
        <DigestMethod Algorithm="http://www.w3.org/2001/04/xmlenc#sha256"/>
        <DigestValue>GWjjPl4dGQwsDZRiJHjmLhQnFUIYZswEOCFA4wMAfno=</DigestValue>
      </Reference>
      <Reference URI="/xl/worksheets/sheet3.xml?ContentType=application/vnd.openxmlformats-officedocument.spreadsheetml.worksheet+xml">
        <DigestMethod Algorithm="http://www.w3.org/2001/04/xmlenc#sha256"/>
        <DigestValue>6PMPUO3C/b1HhD5UKS7mr+XNmHgqKSZw5u/uXkSQQcw=</DigestValue>
      </Reference>
      <Reference URI="/xl/worksheets/sheet4.xml?ContentType=application/vnd.openxmlformats-officedocument.spreadsheetml.worksheet+xml">
        <DigestMethod Algorithm="http://www.w3.org/2001/04/xmlenc#sha256"/>
        <DigestValue>7MOmAt9XDOpimflI/fhbAVVLsEmuuE0bEeqBZp2yQcA=</DigestValue>
      </Reference>
      <Reference URI="/xl/worksheets/sheet5.xml?ContentType=application/vnd.openxmlformats-officedocument.spreadsheetml.worksheet+xml">
        <DigestMethod Algorithm="http://www.w3.org/2001/04/xmlenc#sha256"/>
        <DigestValue>KxPlBO2zcRNVCuV0Lr7kOoorzmtzhvGSpIq1VRv11CU=</DigestValue>
      </Reference>
      <Reference URI="/xl/worksheets/sheet6.xml?ContentType=application/vnd.openxmlformats-officedocument.spreadsheetml.worksheet+xml">
        <DigestMethod Algorithm="http://www.w3.org/2001/04/xmlenc#sha256"/>
        <DigestValue>T5QESkLYlWSV0ctbhgv80YqI+u1bIou8Ja0GDMuwAv0=</DigestValue>
      </Reference>
      <Reference URI="/xl/worksheets/sheet7.xml?ContentType=application/vnd.openxmlformats-officedocument.spreadsheetml.worksheet+xml">
        <DigestMethod Algorithm="http://www.w3.org/2001/04/xmlenc#sha256"/>
        <DigestValue>CXn9n9rRfvuLazqwRZzkjiANagNB+YtHFhfRSnFFaX8=</DigestValue>
      </Reference>
      <Reference URI="/xl/worksheets/sheet8.xml?ContentType=application/vnd.openxmlformats-officedocument.spreadsheetml.worksheet+xml">
        <DigestMethod Algorithm="http://www.w3.org/2001/04/xmlenc#sha256"/>
        <DigestValue>sipTWIiu+CiiraNwa7XLr4mneNedt1/9e6XBAYLxk44=</DigestValue>
      </Reference>
      <Reference URI="/xl/worksheets/sheet9.xml?ContentType=application/vnd.openxmlformats-officedocument.spreadsheetml.worksheet+xml">
        <DigestMethod Algorithm="http://www.w3.org/2001/04/xmlenc#sha256"/>
        <DigestValue>yzvtk/MlypLhOj9tYSONvMfTYFGkpwmOrdvMFXdyvaI=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2025-05-15T13:55:07Z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2025-05-15T13:55:07Z</xd:SigningTime>
          <xd:SigningCertificate>
            <xd:Cert>
              <xd:CertDigest>
                <DigestMethod Algorithm="http://www.w3.org/2001/04/xmlenc#sha256"/>
                <DigestValue>+PTnPK6/szQVbCiLgYRTbi0foH8KnQdkMTolxj1TuPw=</DigestValue>
              </xd:CertDigest>
              <xd:IssuerSerial>
                <X509IssuerName>CN=NBG Class 2 INT Sub CA, DC=nbg, DC=ge</X509IssuerName>
                <X509SerialNumber>505733851765581363179415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l6n42S1ePrWl/FDxl4QcnD/HYv2qksHAGzYAb60Ttxk=</DigestValue>
    </Reference>
    <Reference Type="http://www.w3.org/2000/09/xmldsig#Object" URI="#idOfficeObject">
      <DigestMethod Algorithm="http://www.w3.org/2001/04/xmlenc#sha256"/>
      <DigestValue>zZwjOgIezkttcNq6ZSX5cskeHdef8k9Ua4yoKfxkOhg=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/TtfqwT1ElwUo5huQ6XpRC2e/jx57/bWl/j2M81zirE=</DigestValue>
    </Reference>
  </SignedInfo>
  <SignatureValue>EneZ+GFYLgbSPpnhg47J1iOn2VzVQmcYLi17K70i5s3a0byGG41k0H7gwrKvf1ulAUBuu+ezkYZJ
uZbxmwUTV35zpZ9BHH8OhkYOhEdYELz9i0yF0Qur8lV/wp7NMvbkmABWmxwCFXmNZJe2OpH5w/AC
TfeKj00v90U7hH22fdxJN9q05exvUMyhA/4n7lOvJ4Q3H9gUBb0fWsGCj2VG20hR3I32vmDGblQ1
v1wG0ylpxozsZWrb3vLfuumTrbLt6VXmA1LAOjGPd/3ioaikjqkuidmWNzA/Bp9We235c+zQp4B8
1jc8eukHurZBgbkk10Y4BTUqxr8NTtsqCk2doQ==</SignatureValue>
  <KeyInfo>
    <X509Data>
      <X509Certificate>MIIGSzCCBTOgAwIBAgIKaxuSdgADAAJvmDANBgkqhkiG9w0BAQsFADBKMRIwEAYKCZImiZPyLGQBGRYCZ2UxEzARBgoJkiaJk/IsZAEZFgNuYmcxHzAdBgNVBAMTFk5CRyBDbGFzcyAyIElOVCBTdWIgQ0EwHhcNMjUwMTIwMTAzNTEzWhcNMjUxMTI0MjI0OTMzWjBJMSEwHwYDVQQKExhQQVlTRVJBIEJBTksgR0VPUkdJQSBKU0MxJDAiBgNVBAMTG0JQUyAtIFRvcm5pa2UgTmF0c3ZsaXNodmlsaTCCASIwDQYJKoZIhvcNAQEBBQADggEPADCCAQoCggEBANt42sJG/pnf8eNnNG3+ntjW6W/sQyc5Dij/Q7AsDi/McMy8DF6LLtc/VyirophbR6CVphJXFe9/EMK09dyJ73+OqwBRVzG70X03v5nZnj8okLzxB+I4eKhNotnFrU670nm+vCyzs/RqTV1ABdkTeuFK5H6NPb5c3db5Bw6REwEZZmisxqI46MUhAb+weUovdg66yeU0owUmbdI3mYN+DbPbA8oIr1KkwJv7/OvGNdhSJCzFue3ynCB7ZAfSLZg78SkKtywUC41U80XJcgJ/A/U4CdihJdEmNA09HFxhTEta6AzQvsE5MaLwxby4uNae3dUGcV+ANW/tLWdocBnYLyMCAwEAAaOCAzIwggMuMDwGCSsGAQQBgjcVBwQvMC0GJSsGAQQBgjcVCOayYION9USGgZkJg7ihSoO+hHEEg8SRM4SDiF0CAWQCASMwHQYDVR0lBBYwFAYIKwYBBQUHAwIGCCsGAQUFBwMEMAsGA1UdDwQEAwIHgDAnBgkrBgEEAYI3FQoEGjAYMAoGCCsGAQUFBwMCMAoGCCsGAQUFBwMEMB0GA1UdDgQWBBSLRQk4SKiZi6QK56FNi19ZV08HL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/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/Y0FDZXJ0aWZpY2F0ZT9iYXNlP29iamVjdENsYXNzPWNlcnRpZmljYXRpb25BdXRob3JpdHkwXQYIKwYBBQUHMAKGUWh0dHA6Ly9jcmwubmJnLmdvdi5nZS9jYS9uYmctc3ViQ0EubmJnLmdlX05CRyUyMENsYXNzJTIwMiUyMElOVCUyMFN1YiUyMENBKDMpLmNydDANBgkqhkiG9w0BAQsFAAOCAQEAMdR4vK+Pnpq5n3b1dEYeUky/4DW7BppL8oaxFN2sSI/xlvxJqqUYz5jkpqX2i5TU3rpNZLxUShjsk4rt3+A/rcoFKUkjGkkKpgZ+GzPBFIQCWWDndZp0/fd/dICqaTVMCqdfM6L+lbVRIaEFUIZWRPZAV4BkW7SlZui7daazkmWdM9cTi7GT/Qpor5VVSA548hte9nP3jYEJqqLTBRXZybEgi5UQYCoLzGNggZFBIu1BUnIL86pv515rep1Zvkz17KqF6HzRwK7h/4ER5blXjUozndL0gCvJ9hQhzaWZIy2+ECt5MgfTW2pnsBu4XXexEP5SMfIUDwkV3BYkjOKCe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lrVg9fRbRhzj3L8+QGHmJxgMb7HDoVSIZJmZnPkf+bw=</DigestValue>
      </Reference>
      <Reference URI="/xl/calcChain.xml?ContentType=application/vnd.openxmlformats-officedocument.spreadsheetml.calcChain+xml">
        <DigestMethod Algorithm="http://www.w3.org/2001/04/xmlenc#sha256"/>
        <DigestValue>C6vlILTAlL3TQFcZPN3P1j2oXFRn8NHLXPk8XzHQMg8=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UZc+Eb2U6CoUW3VzqKXofHC/4ECHjz4BBxFJtHQHWcM=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dIMNKKWP8aYs7H6lqhQ+1vByjt5yqq5tXU1LxDNOdrA=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Z0pofv6bTP5w8awD1F/U8I3FDa2WTdhYjHcd2jHfp9I=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jNlEscKTgm/Ovii7rfDdXNyZFLoTYyTPK70sW0arK4U=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16nRtTkTNfAdSTF0Lg1CT4t8t5VLf2B9wJs/PWFk54A=</DigestValue>
      </Reference>
      <Reference URI="/xl/sharedStrings.xml?ContentType=application/vnd.openxmlformats-officedocument.spreadsheetml.sharedStrings+xml">
        <DigestMethod Algorithm="http://www.w3.org/2001/04/xmlenc#sha256"/>
        <DigestValue>xJPPWcmgWtvfF2HAQZwMWA9ExkpT/1ot4+gUtP1zJ2A=</DigestValue>
      </Reference>
      <Reference URI="/xl/styles.xml?ContentType=application/vnd.openxmlformats-officedocument.spreadsheetml.styles+xml">
        <DigestMethod Algorithm="http://www.w3.org/2001/04/xmlenc#sha256"/>
        <DigestValue>QE93NeqUkup5unUIHfm0weVo/vJyIlB9qSbZ7zjRfh8=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Vy9p1lvg9ZIewPYiVnPlAGJ7/v9vfYFNKqNUpo8ZY8Q=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vnri3t3Qxi9jI8ZiX5KgT6wqB470hzOR+lP0q7CVwPc=</DigestValue>
      </Reference>
      <Reference URI="/xl/worksheets/sheet2.xml?ContentType=application/vnd.openxmlformats-officedocument.spreadsheetml.worksheet+xml">
        <DigestMethod Algorithm="http://www.w3.org/2001/04/xmlenc#sha256"/>
        <DigestValue>GWjjPl4dGQwsDZRiJHjmLhQnFUIYZswEOCFA4wMAfno=</DigestValue>
      </Reference>
      <Reference URI="/xl/worksheets/sheet3.xml?ContentType=application/vnd.openxmlformats-officedocument.spreadsheetml.worksheet+xml">
        <DigestMethod Algorithm="http://www.w3.org/2001/04/xmlenc#sha256"/>
        <DigestValue>6PMPUO3C/b1HhD5UKS7mr+XNmHgqKSZw5u/uXkSQQcw=</DigestValue>
      </Reference>
      <Reference URI="/xl/worksheets/sheet4.xml?ContentType=application/vnd.openxmlformats-officedocument.spreadsheetml.worksheet+xml">
        <DigestMethod Algorithm="http://www.w3.org/2001/04/xmlenc#sha256"/>
        <DigestValue>7MOmAt9XDOpimflI/fhbAVVLsEmuuE0bEeqBZp2yQcA=</DigestValue>
      </Reference>
      <Reference URI="/xl/worksheets/sheet5.xml?ContentType=application/vnd.openxmlformats-officedocument.spreadsheetml.worksheet+xml">
        <DigestMethod Algorithm="http://www.w3.org/2001/04/xmlenc#sha256"/>
        <DigestValue>KxPlBO2zcRNVCuV0Lr7kOoorzmtzhvGSpIq1VRv11CU=</DigestValue>
      </Reference>
      <Reference URI="/xl/worksheets/sheet6.xml?ContentType=application/vnd.openxmlformats-officedocument.spreadsheetml.worksheet+xml">
        <DigestMethod Algorithm="http://www.w3.org/2001/04/xmlenc#sha256"/>
        <DigestValue>T5QESkLYlWSV0ctbhgv80YqI+u1bIou8Ja0GDMuwAv0=</DigestValue>
      </Reference>
      <Reference URI="/xl/worksheets/sheet7.xml?ContentType=application/vnd.openxmlformats-officedocument.spreadsheetml.worksheet+xml">
        <DigestMethod Algorithm="http://www.w3.org/2001/04/xmlenc#sha256"/>
        <DigestValue>CXn9n9rRfvuLazqwRZzkjiANagNB+YtHFhfRSnFFaX8=</DigestValue>
      </Reference>
      <Reference URI="/xl/worksheets/sheet8.xml?ContentType=application/vnd.openxmlformats-officedocument.spreadsheetml.worksheet+xml">
        <DigestMethod Algorithm="http://www.w3.org/2001/04/xmlenc#sha256"/>
        <DigestValue>sipTWIiu+CiiraNwa7XLr4mneNedt1/9e6XBAYLxk44=</DigestValue>
      </Reference>
      <Reference URI="/xl/worksheets/sheet9.xml?ContentType=application/vnd.openxmlformats-officedocument.spreadsheetml.worksheet+xml">
        <DigestMethod Algorithm="http://www.w3.org/2001/04/xmlenc#sha256"/>
        <DigestValue>yzvtk/MlypLhOj9tYSONvMfTYFGkpwmOrdvMFXdyvaI=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2025-05-15T13:56:23Z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16.0.18730/26</OfficeVersion>
          <ApplicationVersion>16.0.18730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2025-05-15T13:56:23Z</xd:SigningTime>
          <xd:SigningCertificate>
            <xd:Cert>
              <xd:CertDigest>
                <DigestMethod Algorithm="http://www.w3.org/2001/04/xmlenc#sha256"/>
                <DigestValue>FBlVjPx6OYKgZV2BZ5zv9zPFJF0fXMEWJOvadMuuxqQ=</DigestValue>
              </xd:CertDigest>
              <xd:IssuerSerial>
                <X509IssuerName>CN=NBG Class 2 INT Sub CA, DC=nbg, DC=ge</X509IssuerName>
                <X509SerialNumber>505801829379831870156696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EgDCCA2igAwIBAgIKYbTEEAAAAAAAoTANBgkqhkiG9w0BAQsFADBHMRIwEAYKCZImiZPyLGQBGRYCZ2UxEzARBgoJkiaJk/IsZAEZFgNuYmcxHDAaBgNVBAMTE05CRyBDbGFzcyAxIFJvb3QgQ0EwHhcNMjEwMzIxMDYzNzI5WhcNMjUxMTI0MjI0OTMzWjBKMRIwEAYKCZImiZPyLGQBGRYCZ2UxEzARBgoJkiaJk/IsZAEZFgNuYmcxHzAdBgNVBAMTFk5CRyBDbGFzcyAyIElOVCBTdWIgQ0EwggEiMA0GCSqGSIb3DQEBAQUAA4IBDwAwggEKAoIBAQCzZc/9jUbS4Uinp9r8TQ9taryMlFEQzOqa5sdTa24xdN4k+ubo6S63dnWGe8dBZecLWY1kSzGBTPyKwZaKihRtlg4jqYqJPpuBh4PA22LaxUV5WJOO6k5gMGVN34DkZ9YVRcSPS7BkkA3FvPd9iW8EknVdRCK3JvfeBZF+eV0MDu3vYOw4OpA+Kx9oQdPT1OKgqrtpV23d4tV667AzNSGVPBnt+EfspbD4hKw1ARpFXwg0a6gtMwtinaBtXOqrpVEUY5oKIiD+lkArl9FuByYxYXttxcYqe2SYnBjKehHoH2BG8QXma8XFUZSs+ipQn6tB7YPjTh0rCHx9bRgcsWBpAgMBAAGjggFpMIIBZTASBgkrBgEEAYI3FQEEBQIDAQADMCMGCSsGAQQBgjcVAgQWBBTr5fKvHKd0Pip0sxFeH2mviCb3KjAdBgNVHQ4EFgQUwy7SL/BMLxnCJ4L89i6sarBJz8EwGQYJKwYBBAGCNxQCBAweCgBTAHUAYgBDAEEwCwYDVR0PBAQDAgGGMA8GA1UdEwEB/wQFMAMBAf8wHwYDVR0jBBgwFoAU6CYsCoPW18Do/q4IevdFE0cp8hkwSQYDVR0fBEIwQDA+oDygOoY4aHR0cDovL2NybC5uYmcuZ292LmdlL2NhL05CRyUyMENsYXNzJTIwMSUyMFJvb3QlMjBDQS5jcmwwZgYIKwYBBQUHAQEEWjBYMFYGCCsGAQUFBzAChkpodHRwOi8vY3JsLm5iZy5nb3YuZ2UvY2EvbmJnLXJvb3RDQS5uYmcuZ2VfTkJHJTIwQ2xhc3MlMjAxJTIwUm9vdCUyMENBLmNydDANBgkqhkiG9w0BAQsFAAOCAQEAAVMBf6sJWsuH4cEqVr/vLVjY4BtCNZ/y45iiB8oesuSBxB8PzpEpauUgkwFcXrqrrGYxmDQVxU1s6hKLYH6xtnGaOPcV5DESkWcnBed7GqXrGcTOF8HFezmDRKDWXhad6pEwxNTk3KfDNQg/Qt7iELbontj9Ao2gIfqi+YVunxXADsO32sqsDz9iw9+3GJsLhWRF/P4d+dVAoT5dY8GAhgjyQTvAo9DxSK895byMVyZzWMWbLMtdCSjuavghy75JIK2OY9TYDoMv4H/fcEysQr14hnKC7oyluRE6UFgiGsWRzCdt3TcI/1BqHKZcFiSKG4gacIF4GyCXHdzd/gYLyQ==</xd:EncapsulatedX509Certificate>
            <xd:EncapsulatedX509Certificate>MIIDfjCCAmagAwIBAgIQWk0Eq2kmi5NMOEEOPGSixjANBgkqhkiG9w0BAQUFADBHMRIwEAYKCZImiZPyLGQBGRYCZ2UxEzARBgoJkiaJk/IsZAEZFgNuYmcxHDAaBgNVBAMTE05CRyBDbGFzcyAxIFJvb3QgQ0EwHhcNMTAxMTI0MjIzOTM0WhcNMjUxMTI0MjI0OTMzWjBHMRIwEAYKCZImiZPyLGQBGRYCZ2UxEzARBgoJkiaJk/IsZAEZFgNuYmcxHDAaBgNVBAMTE05CRyBDbGFzcyAxIFJvb3QgQ0EwggEiMA0GCSqGSIb3DQEBAQUAA4IBDwAwggEKAoIBAQC10LJuvb/cvZzGrHQLwHwBf+8UUxQYtOZKWzNTNgQ6N+4mZ1Z+APzEzWArGAOb+1saGjZxbln1SzXBVWjg9K/YwNojoRUgpMsgwhlfmqNVKTaJh9isLx0V7MNN+/9yZgspe2n/Enga4TaDzPsW9G8cfmTGkE12spVYnphGsz49Nz6mP907sT2efkca9Wgh7lo8UthX5UcpIFbsXa4W53Txg97zyD8nxs701yiZT/2qSPWUaulMG+scanSqnMUb0oifwX6HfpMH20cGs6vUWlZuJkDX3M0XCSMqqnLC3IBQNxkggONyu2Yo63puU5SsTCdsZspgYq3k6o88xB1+53X9AgMBAAGjZjBkMBMGCSsGAQQBgjcUAgQGHgQAQwBBMAsGA1UdDwQEAwIBhjAPBgNVHRMBAf8EBTADAQH/MB0GA1UdDgQWBBToJiwKg9bXwOj+rgh690UTRynyGTAQBgkrBgEEAYI3FQEEAwIBADANBgkqhkiG9w0BAQUFAAOCAQEAWsTvb+7fJL82wQBXrOrRXtBRInSKOve5YoXd43N9iylXSLHndIi5wiWEevExappJOD/d5QakbWAnT05kArleAPtPQYb7zazvnmC48CDFIPocHESAYjUnqixMnHFdpFr0+m1TArbZLVNOG65lc9o1kKSMv7dMlAlbNaL428TEnDK/TmVrLhwzsuhpu5yTscSNiKHVFSGA7N5IMYCU7Q/fPuhlAkoz5lfkJc3pxPXH1Fjjd+KE8PxfNmkpMduZBOJu4Eu7zW5MVyeGzUqGGgqED8VzO+XK7choDlUQz5GPoYBQhJlLzFg8cvNWfgmRNq3zuqoiH/spf7RGQCufR5wJqA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2025-05-15T07:33:32Z</dcterms:modified>
</cp:coreProperties>
</file>