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046F4758-CD23-4C01-BB4F-843196C7BF38}" xr6:coauthVersionLast="47" xr6:coauthVersionMax="47" xr10:uidLastSave="{00000000-0000-0000-0000-000000000000}"/>
  <bookViews>
    <workbookView xWindow="-108" yWindow="-108" windowWidth="23256" windowHeight="12576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F10" i="40" l="1"/>
  <c r="G10" i="40" s="1"/>
  <c r="N19" i="63"/>
  <c r="M19" i="63"/>
  <c r="O19" i="63" l="1"/>
  <c r="D15" i="48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E49" i="67"/>
  <c r="D49" i="67"/>
  <c r="C49" i="67"/>
  <c r="E36" i="67"/>
  <c r="D36" i="67"/>
  <c r="C36" i="67"/>
  <c r="E22" i="67"/>
  <c r="D22" i="67"/>
  <c r="C22" i="67"/>
  <c r="D22" i="50" l="1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<sst xmlns="http://schemas.openxmlformats.org/spreadsheetml/2006/main" count="234" uniqueCount="136">
  <si>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</si>
  <si>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</si>
  <si>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</si>
  <si>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</si>
  <si>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</si>
  <si>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</si>
  <si>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</si>
  <si>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</si>
  <si>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</si>
  <si>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</si>
  <si>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</si>
  <si>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</si>
  <si>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</si>
  <si>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</si>
  <si>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</si>
  <si>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</si>
  <si>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</si>
  <si>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</si>
  <si>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</si>
  <si>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</si>
  <si>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</si>
  <si>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</si>
  <si>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</si>
  <si>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</si>
  <si>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</si>
  <si>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</si>
  <si>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</si>
  <si>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</si>
  <si>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</si>
  <si>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</si>
  <si>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</si>
  <si>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</si>
  <si>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</si>
  <si>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</si>
  <si>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</si>
  <si>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</si>
  <si>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</si>
  <si>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</si>
  <si>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</si>
  <si>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</si>
  <si>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</si>
  <si>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</si>
  <si>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</si>
  <si>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</si>
  <si>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</si>
  <si>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</si>
  <si>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</si>
  <si>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</si>
  <si>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</si>
  <si>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</si>
  <si>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</si>
  <si>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</si>
  <si>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</si>
  <si>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</si>
  <si>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</si>
  <si>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</si>
  <si>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</si>
  <si>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</si>
  <si>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</si>
  <si>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</si>
  <si>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</si>
  <si>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</si>
  <si>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</si>
  <si>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</si>
  <si>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</si>
  <si>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</si>
  <si>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</si>
  <si>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</si>
  <si>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</si>
  <si>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</si>
  <si>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</si>
  <si>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</si>
  <si>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</si>
  <si>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</si>
  <si>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</si>
  <si>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</si>
  <si>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</si>
  <si>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</si>
  <si>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</si>
  <si>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</si>
  <si>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</si>
  <si>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</si>
  <si>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</si>
  <si>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</si>
  <si>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</si>
  <si>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</si>
  <si>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</si>
  <si>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</si>
  <si>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</si>
  <si>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</si>
  <si>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</si>
  <si>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</si>
  <si>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</si>
  <si>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</si>
  <si>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</si>
  <si>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</si>
  <si>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</si>
  <si>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</si>
  <si>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</si>
  <si>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</si>
  <si>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</si>
  <si>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</si>
  <si>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</si>
  <si>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</si>
  <si>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</si>
  <si>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</si>
  <si>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</si>
  <si>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</si>
  <si>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</si>
  <si>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</si>
  <si>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</si>
  <si>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</si>
  <si>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</si>
  <si>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</si>
  <si>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</si>
  <si>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</si>
  <si>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</si>
  <si>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Pasha Bank Georgia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</si>
  <si>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</si>
  <si>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</si>
  <si>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</si>
  <si>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</si>
  <si>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</si>
  <si>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Right of use assets</t>
  </si>
  <si>
    <t>Intangible assets</t>
  </si>
  <si>
    <t>Other assets</t>
  </si>
  <si>
    <t>Amounts due to credit institutions</t>
  </si>
  <si>
    <t>Amounts due to customers</t>
  </si>
  <si>
    <t>Provisions for guarantees and letters of credit</t>
  </si>
  <si>
    <t>Lease Liabilities</t>
  </si>
  <si>
    <t>Other liabilities</t>
  </si>
  <si>
    <t>Subordinated debt</t>
  </si>
  <si>
    <t>Share capital</t>
  </si>
  <si>
    <t>Additional paid-in capital</t>
  </si>
  <si>
    <t>Retained earnings</t>
  </si>
  <si>
    <t>Other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</si>
</sst>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5" xfId="8" applyBorder="1"/>
    <xf numFmtId="0" fontId="89" fillId="0" borderId="16" xfId="0" applyFont="1" applyBorder="1"/>
    <xf numFmtId="0" fontId="89" fillId="0" borderId="16" xfId="0" applyFont="1" applyBorder="1" applyAlignment="1">
      <alignment horizontal="center"/>
    </xf>
    <xf numFmtId="0" fontId="89" fillId="0" borderId="17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Border="1" applyAlignment="1">
      <alignment horizontal="center" vertical="center" wrapText="1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15" fontId="6" fillId="0" borderId="0" xfId="8" applyNumberFormat="1" applyFont="1"/>
    <xf numFmtId="0" fontId="3" fillId="0" borderId="0" xfId="0" applyFont="1" applyAlignment="1">
      <alignment horizontal="left"/>
    </xf>
    <xf numFmtId="15" fontId="6" fillId="0" borderId="0" xfId="8" applyNumberFormat="1" applyFont="1" applyAlignment="1">
      <alignment horizontal="left"/>
    </xf>
    <xf numFmtId="0" fontId="90" fillId="0" borderId="11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43" fontId="89" fillId="0" borderId="2" xfId="20956" applyFont="1" applyBorder="1"/>
    <xf numFmtId="192" fontId="3" fillId="0" borderId="16" xfId="0" applyNumberFormat="1" applyFont="1" applyBorder="1" applyProtection="1">
      <protection locked="0"/>
    </xf>
    <xf numFmtId="192" fontId="92" fillId="0" borderId="2" xfId="0" applyNumberFormat="1" applyFont="1" applyBorder="1" applyAlignment="1" applyProtection="1">
      <alignment horizontal="right" vertical="center" wrapText="1"/>
      <protection locked="0"/>
    </xf>
    <xf numFmtId="192" fontId="92" fillId="0" borderId="14" xfId="0" applyNumberFormat="1" applyFont="1" applyBorder="1" applyAlignment="1" applyProtection="1">
      <alignment horizontal="right" vertical="center" wrapText="1"/>
      <protection locked="0"/>
    </xf>
    <xf numFmtId="192" fontId="3" fillId="0" borderId="2" xfId="0" applyNumberFormat="1" applyFont="1" applyBorder="1" applyAlignment="1" applyProtection="1">
      <alignment horizontal="center" vertical="center" wrapText="1"/>
      <protection locked="0"/>
    </xf>
    <xf numFmtId="43" fontId="3" fillId="0" borderId="4" xfId="20956" applyFont="1" applyBorder="1" applyAlignment="1" applyProtection="1">
      <alignment horizontal="center"/>
      <protection locked="0"/>
    </xf>
    <xf numFmtId="43" fontId="3" fillId="0" borderId="4" xfId="20956" applyFont="1" applyBorder="1" applyAlignment="1" applyProtection="1">
      <alignment horizontal="center" vertical="center"/>
      <protection locked="0"/>
    </xf>
    <xf numFmtId="43" fontId="3" fillId="0" borderId="4" xfId="20956" applyFont="1" applyBorder="1" applyAlignment="1" applyProtection="1">
      <alignment horizontal="center" vertical="center" wrapText="1"/>
      <protection locked="0"/>
    </xf>
    <xf numFmtId="43" fontId="3" fillId="0" borderId="0" xfId="20956" applyFont="1"/>
    <xf numFmtId="43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1" sqref="B11"/>
    </sheetView>
  </sheetViews>
  <sheetFormatPr defaultRowHeight="14.4"/>
  <cols>
    <col min="1" max="1" width="9.77734375" style="22" bestFit="1" customWidth="1"/>
    <col min="2" max="2" width="128.77734375" bestFit="1" customWidth="1"/>
    <col min="3" max="3" width="39.44140625" customWidth="1"/>
  </cols>
  <sheetData>
    <row r="1" spans="1:3" ht="15.6">
      <c r="A1" s="20" t="s">
        <v>16</v>
      </c>
      <c r="B1" s="35" t="s">
        <v>18</v>
      </c>
      <c r="C1" s="16"/>
    </row>
    <row r="2" spans="1:3">
      <c r="A2" s="21">
        <v>20</v>
      </c>
      <c r="B2" s="17" t="s">
        <v>20</v>
      </c>
      <c r="C2" s="9"/>
    </row>
    <row r="3" spans="1:3">
      <c r="A3" s="21">
        <v>21</v>
      </c>
      <c r="B3" s="17" t="s">
        <v>17</v>
      </c>
    </row>
    <row r="4" spans="1:3">
      <c r="A4" s="21">
        <v>22</v>
      </c>
      <c r="B4" s="17" t="s">
        <v>19</v>
      </c>
    </row>
    <row r="5" spans="1:3">
      <c r="A5" s="21">
        <v>23</v>
      </c>
      <c r="B5" s="17" t="s">
        <v>21</v>
      </c>
    </row>
    <row r="6" spans="1:3">
      <c r="A6" s="21">
        <v>24</v>
      </c>
      <c r="B6" s="17" t="s">
        <v>22</v>
      </c>
      <c r="C6" s="1"/>
    </row>
    <row r="7" spans="1:3">
      <c r="A7" s="21">
        <v>25</v>
      </c>
      <c r="B7" s="17" t="s">
        <v>23</v>
      </c>
    </row>
    <row r="8" spans="1:3">
      <c r="A8" s="21">
        <v>26</v>
      </c>
      <c r="B8" s="17" t="s">
        <v>98</v>
      </c>
    </row>
    <row r="9" spans="1:3">
      <c r="A9" s="21">
        <v>27</v>
      </c>
      <c r="B9" s="17" t="s">
        <v>24</v>
      </c>
    </row>
    <row r="10" spans="1:3">
      <c r="C10" s="16"/>
    </row>
    <row r="11" spans="1:3" ht="28.8">
      <c r="B11" s="145" t="s">
        <v>116</v>
      </c>
      <c r="C11" s="16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54"/>
  <sheetViews>
    <sheetView tabSelected="1" zoomScaleNormal="100" workbookViewId="0">
      <pane xSplit="1" ySplit="4" topLeftCell="B49" activePane="bottomRight" state="frozen"/>
      <selection activeCell="L18" sqref="L18"/>
      <selection pane="topRight" activeCell="L18" sqref="L18"/>
      <selection pane="bottomLeft" activeCell="L18" sqref="L18"/>
      <selection pane="bottomRight" activeCell="G20" sqref="G20"/>
    </sheetView>
  </sheetViews>
  <sheetFormatPr defaultColWidth="9.21875" defaultRowHeight="13.8"/>
  <cols>
    <col min="1" max="1" width="10.5546875" style="1" bestFit="1" customWidth="1"/>
    <col min="2" max="2" width="28" style="1" customWidth="1"/>
    <col min="3" max="3" width="29.77734375" style="1" customWidth="1"/>
    <col min="4" max="4" width="38.5546875" style="1" customWidth="1"/>
    <col min="5" max="5" width="13.21875" style="1" customWidth="1"/>
    <col min="6" max="6" width="9.21875" style="1"/>
    <col min="7" max="7" width="14.5546875" style="1" bestFit="1" customWidth="1"/>
    <col min="8" max="8" width="12.44140625" style="1" bestFit="1" customWidth="1"/>
    <col min="9" max="16384" width="9.21875" style="1"/>
  </cols>
  <sheetData>
    <row r="1" spans="1:5">
      <c r="A1" s="3" t="s">
        <v>25</v>
      </c>
      <c r="B1" s="149" t="s">
        <v>117</v>
      </c>
    </row>
    <row r="2" spans="1:5" s="3" customFormat="1" ht="15.75" customHeight="1">
      <c r="A2" s="3" t="s">
        <v>26</v>
      </c>
      <c r="B2" s="150">
        <v>44957</v>
      </c>
    </row>
    <row r="3" spans="1:5">
      <c r="C3" s="9"/>
      <c r="D3" s="9"/>
      <c r="E3" s="5"/>
    </row>
    <row r="4" spans="1:5" ht="14.4" thickBot="1">
      <c r="A4" s="23" t="s">
        <v>113</v>
      </c>
      <c r="B4" s="164" t="s">
        <v>20</v>
      </c>
      <c r="C4" s="165"/>
      <c r="D4" s="9"/>
      <c r="E4" s="5"/>
    </row>
    <row r="5" spans="1:5">
      <c r="A5" s="24"/>
      <c r="B5" s="12" t="s">
        <v>0</v>
      </c>
      <c r="C5" s="14" t="s">
        <v>1</v>
      </c>
      <c r="D5" s="15" t="s">
        <v>2</v>
      </c>
      <c r="E5" s="12" t="s">
        <v>3</v>
      </c>
    </row>
    <row r="6" spans="1:5" ht="16.95" customHeight="1">
      <c r="A6" s="166"/>
      <c r="B6" s="167" t="s">
        <v>62</v>
      </c>
      <c r="C6" s="168" t="s">
        <v>63</v>
      </c>
      <c r="D6" s="168" t="s">
        <v>64</v>
      </c>
      <c r="E6" s="168" t="s">
        <v>65</v>
      </c>
    </row>
    <row r="7" spans="1:5" ht="14.55" customHeight="1">
      <c r="A7" s="166"/>
      <c r="B7" s="167"/>
      <c r="C7" s="169"/>
      <c r="D7" s="169"/>
      <c r="E7" s="169"/>
    </row>
    <row r="8" spans="1:5">
      <c r="A8" s="166"/>
      <c r="B8" s="167"/>
      <c r="C8" s="170"/>
      <c r="D8" s="170"/>
      <c r="E8" s="170"/>
    </row>
    <row r="9" spans="1:5">
      <c r="A9" s="26"/>
      <c r="B9" s="27" t="s">
        <v>118</v>
      </c>
      <c r="C9" s="28">
        <v>64785297.003959708</v>
      </c>
      <c r="D9" s="28">
        <v>64785297.003959708</v>
      </c>
      <c r="E9" s="29"/>
    </row>
    <row r="10" spans="1:5" ht="27.6">
      <c r="A10" s="26"/>
      <c r="B10" s="30" t="s">
        <v>119</v>
      </c>
      <c r="C10" s="28">
        <v>36790221.70647718</v>
      </c>
      <c r="D10" s="28">
        <v>36790221.70647718</v>
      </c>
      <c r="E10" s="29"/>
    </row>
    <row r="11" spans="1:5">
      <c r="A11" s="26"/>
      <c r="B11" s="27" t="s">
        <v>120</v>
      </c>
      <c r="C11" s="28">
        <v>336106492.02969551</v>
      </c>
      <c r="D11" s="28">
        <v>336106492.02969551</v>
      </c>
      <c r="E11" s="29"/>
    </row>
    <row r="12" spans="1:5">
      <c r="A12" s="26"/>
      <c r="B12" s="27" t="s">
        <v>121</v>
      </c>
      <c r="C12" s="28">
        <v>65230020.600945681</v>
      </c>
      <c r="D12" s="28">
        <v>65230020.600945681</v>
      </c>
      <c r="E12" s="29"/>
    </row>
    <row r="13" spans="1:5">
      <c r="A13" s="26"/>
      <c r="B13" s="27" t="s">
        <v>122</v>
      </c>
      <c r="C13" s="28">
        <v>1922217.42</v>
      </c>
      <c r="D13" s="28">
        <v>1922217.42</v>
      </c>
      <c r="E13" s="29"/>
    </row>
    <row r="14" spans="1:5">
      <c r="A14" s="26"/>
      <c r="B14" s="27" t="s">
        <v>123</v>
      </c>
      <c r="C14" s="28">
        <v>3047455.3600000003</v>
      </c>
      <c r="D14" s="28">
        <v>3047455.3600000003</v>
      </c>
      <c r="E14" s="29"/>
    </row>
    <row r="15" spans="1:5">
      <c r="A15" s="26"/>
      <c r="B15" s="27" t="s">
        <v>124</v>
      </c>
      <c r="C15" s="28">
        <v>4894841.96</v>
      </c>
      <c r="D15" s="28">
        <v>4894841.96</v>
      </c>
      <c r="E15" s="29"/>
    </row>
    <row r="16" spans="1:5">
      <c r="A16" s="26"/>
      <c r="B16" s="31" t="s">
        <v>125</v>
      </c>
      <c r="C16" s="28">
        <v>19593186.254674997</v>
      </c>
      <c r="D16" s="28">
        <v>19593186.254674997</v>
      </c>
      <c r="E16" s="29"/>
    </row>
    <row r="17" spans="1:8">
      <c r="A17" s="26"/>
      <c r="B17" s="31"/>
      <c r="C17" s="28"/>
      <c r="D17" s="28"/>
      <c r="E17" s="29"/>
    </row>
    <row r="18" spans="1:8">
      <c r="A18" s="26"/>
      <c r="B18" s="31"/>
      <c r="C18" s="28"/>
      <c r="D18" s="28"/>
      <c r="E18" s="29"/>
    </row>
    <row r="19" spans="1:8">
      <c r="A19" s="26"/>
      <c r="B19" s="31"/>
      <c r="C19" s="28"/>
      <c r="D19" s="28"/>
      <c r="E19" s="29"/>
    </row>
    <row r="20" spans="1:8">
      <c r="A20" s="26"/>
      <c r="B20" s="27"/>
      <c r="C20" s="28"/>
      <c r="D20" s="28"/>
      <c r="E20" s="29"/>
    </row>
    <row r="21" spans="1:8">
      <c r="A21" s="26"/>
      <c r="B21" s="27"/>
      <c r="C21" s="28"/>
      <c r="D21" s="28"/>
      <c r="E21" s="29"/>
    </row>
    <row r="22" spans="1:8" ht="14.4" thickBot="1">
      <c r="A22" s="11"/>
      <c r="B22" s="18" t="s">
        <v>67</v>
      </c>
      <c r="C22" s="25">
        <f>SUM(C9:C21)</f>
        <v>532369732.33575302</v>
      </c>
      <c r="D22" s="25">
        <f t="shared" ref="D22:E22" si="0">SUM(D9:D21)</f>
        <v>532369732.33575302</v>
      </c>
      <c r="E22" s="25">
        <f t="shared" si="0"/>
        <v>0</v>
      </c>
      <c r="G22" s="161"/>
      <c r="H22" s="162"/>
    </row>
    <row r="23" spans="1:8">
      <c r="A23" s="10"/>
      <c r="B23" s="12" t="s">
        <v>0</v>
      </c>
      <c r="C23" s="14" t="s">
        <v>1</v>
      </c>
      <c r="D23" s="15" t="s">
        <v>2</v>
      </c>
      <c r="E23" s="12" t="s">
        <v>3</v>
      </c>
    </row>
    <row r="24" spans="1:8" ht="14.55" customHeight="1">
      <c r="A24" s="166"/>
      <c r="B24" s="168" t="s">
        <v>68</v>
      </c>
      <c r="C24" s="163" t="s">
        <v>63</v>
      </c>
      <c r="D24" s="163" t="s">
        <v>64</v>
      </c>
      <c r="E24" s="168" t="s">
        <v>65</v>
      </c>
    </row>
    <row r="25" spans="1:8" ht="14.55" customHeight="1">
      <c r="A25" s="166"/>
      <c r="B25" s="169"/>
      <c r="C25" s="163"/>
      <c r="D25" s="163"/>
      <c r="E25" s="169"/>
    </row>
    <row r="26" spans="1:8" ht="100.2" customHeight="1">
      <c r="A26" s="166"/>
      <c r="B26" s="170"/>
      <c r="C26" s="163"/>
      <c r="D26" s="163"/>
      <c r="E26" s="170"/>
    </row>
    <row r="27" spans="1:8">
      <c r="A27" s="6"/>
      <c r="B27" s="13" t="s">
        <v>126</v>
      </c>
      <c r="C27" s="157">
        <v>90138534.429999992</v>
      </c>
      <c r="D27" s="157">
        <v>90138534.429999992</v>
      </c>
      <c r="E27" s="32"/>
    </row>
    <row r="28" spans="1:8">
      <c r="A28" s="6"/>
      <c r="B28" s="13" t="s">
        <v>127</v>
      </c>
      <c r="C28" s="33">
        <v>288854860.67000002</v>
      </c>
      <c r="D28" s="33">
        <v>288854860.67000002</v>
      </c>
      <c r="E28" s="29"/>
    </row>
    <row r="29" spans="1:8">
      <c r="A29" s="6"/>
      <c r="B29" s="13" t="s">
        <v>128</v>
      </c>
      <c r="C29" s="33">
        <v>914012.69341148809</v>
      </c>
      <c r="D29" s="33">
        <v>914012.69341148809</v>
      </c>
      <c r="E29" s="29"/>
    </row>
    <row r="30" spans="1:8">
      <c r="A30" s="6"/>
      <c r="B30" s="7" t="s">
        <v>129</v>
      </c>
      <c r="C30" s="33">
        <v>3134905.03</v>
      </c>
      <c r="D30" s="33">
        <v>3134905.03</v>
      </c>
      <c r="E30" s="29"/>
    </row>
    <row r="31" spans="1:8">
      <c r="A31" s="6"/>
      <c r="B31" s="7" t="s">
        <v>131</v>
      </c>
      <c r="C31" s="33">
        <v>27716206.605864093</v>
      </c>
      <c r="D31" s="33">
        <v>27716206.605864093</v>
      </c>
      <c r="E31" s="29"/>
    </row>
    <row r="32" spans="1:8">
      <c r="A32" s="6"/>
      <c r="B32" s="7" t="s">
        <v>130</v>
      </c>
      <c r="C32" s="33">
        <v>9298304.263919998</v>
      </c>
      <c r="D32" s="33">
        <v>9298304.263919998</v>
      </c>
      <c r="E32" s="29"/>
    </row>
    <row r="33" spans="1:5">
      <c r="A33" s="6"/>
      <c r="B33" s="7"/>
      <c r="C33" s="33"/>
      <c r="D33" s="29"/>
      <c r="E33" s="29"/>
    </row>
    <row r="34" spans="1:5">
      <c r="A34" s="6"/>
      <c r="B34" s="7"/>
      <c r="C34" s="33"/>
      <c r="D34" s="29"/>
      <c r="E34" s="29"/>
    </row>
    <row r="35" spans="1:5">
      <c r="A35" s="6"/>
      <c r="B35" s="7"/>
      <c r="C35" s="33"/>
      <c r="D35" s="29"/>
      <c r="E35" s="29"/>
    </row>
    <row r="36" spans="1:5" ht="14.4" thickBot="1">
      <c r="A36" s="11"/>
      <c r="B36" s="19" t="s">
        <v>69</v>
      </c>
      <c r="C36" s="25">
        <f>SUM(C27:C35)</f>
        <v>420056823.69319558</v>
      </c>
      <c r="D36" s="25">
        <f>SUM(D27:D35)</f>
        <v>420056823.69319558</v>
      </c>
      <c r="E36" s="25">
        <f>SUM(E27:E35)</f>
        <v>0</v>
      </c>
    </row>
    <row r="37" spans="1:5">
      <c r="A37" s="10"/>
      <c r="B37" s="12" t="s">
        <v>0</v>
      </c>
      <c r="C37" s="14" t="s">
        <v>1</v>
      </c>
      <c r="D37" s="15" t="s">
        <v>2</v>
      </c>
      <c r="E37" s="12" t="s">
        <v>3</v>
      </c>
    </row>
    <row r="38" spans="1:5" ht="40.200000000000003" customHeight="1">
      <c r="A38" s="166"/>
      <c r="B38" s="168" t="s">
        <v>70</v>
      </c>
      <c r="C38" s="163" t="s">
        <v>63</v>
      </c>
      <c r="D38" s="163" t="s">
        <v>64</v>
      </c>
      <c r="E38" s="163" t="s">
        <v>65</v>
      </c>
    </row>
    <row r="39" spans="1:5" ht="13.95" customHeight="1">
      <c r="A39" s="166"/>
      <c r="B39" s="169"/>
      <c r="C39" s="163"/>
      <c r="D39" s="163"/>
      <c r="E39" s="163"/>
    </row>
    <row r="40" spans="1:5" ht="102" customHeight="1">
      <c r="A40" s="166"/>
      <c r="B40" s="170"/>
      <c r="C40" s="163"/>
      <c r="D40" s="163"/>
      <c r="E40" s="163"/>
    </row>
    <row r="41" spans="1:5">
      <c r="A41" s="6"/>
      <c r="B41" s="13" t="s">
        <v>132</v>
      </c>
      <c r="C41" s="160">
        <v>136800000</v>
      </c>
      <c r="D41" s="160">
        <v>136800000</v>
      </c>
      <c r="E41" s="32"/>
    </row>
    <row r="42" spans="1:5">
      <c r="A42" s="6"/>
      <c r="B42" s="13" t="s">
        <v>133</v>
      </c>
      <c r="C42" s="158">
        <v>1154910.5032034994</v>
      </c>
      <c r="D42" s="158">
        <v>1154910.5032034994</v>
      </c>
      <c r="E42" s="34"/>
    </row>
    <row r="43" spans="1:5">
      <c r="A43" s="6"/>
      <c r="B43" s="13" t="s">
        <v>134</v>
      </c>
      <c r="C43" s="159">
        <v>-25642001.83064612</v>
      </c>
      <c r="D43" s="159">
        <v>-25642001.83064612</v>
      </c>
      <c r="E43" s="34"/>
    </row>
    <row r="44" spans="1:5">
      <c r="A44" s="6"/>
      <c r="B44" s="2" t="s">
        <v>135</v>
      </c>
      <c r="C44" s="33"/>
      <c r="D44" s="29"/>
      <c r="E44" s="29"/>
    </row>
    <row r="45" spans="1:5">
      <c r="A45" s="6"/>
      <c r="B45" s="2"/>
      <c r="C45" s="33"/>
      <c r="D45" s="29"/>
      <c r="E45" s="29"/>
    </row>
    <row r="46" spans="1:5">
      <c r="A46" s="6"/>
      <c r="B46" s="2"/>
      <c r="C46" s="33"/>
      <c r="D46" s="29"/>
      <c r="E46" s="29"/>
    </row>
    <row r="47" spans="1:5">
      <c r="A47" s="6"/>
      <c r="B47" s="2"/>
      <c r="C47" s="33"/>
      <c r="D47" s="29"/>
      <c r="E47" s="29"/>
    </row>
    <row r="48" spans="1:5">
      <c r="A48" s="6"/>
      <c r="B48" s="2"/>
      <c r="C48" s="33"/>
      <c r="D48" s="29"/>
      <c r="E48" s="29"/>
    </row>
    <row r="49" spans="1:5" ht="14.4" thickBot="1">
      <c r="A49" s="11"/>
      <c r="B49" s="144" t="s">
        <v>71</v>
      </c>
      <c r="C49" s="25">
        <f t="shared" ref="C49:E49" si="1">SUM(C41:C48)</f>
        <v>112312908.67255738</v>
      </c>
      <c r="D49" s="25">
        <f t="shared" si="1"/>
        <v>112312908.67255738</v>
      </c>
      <c r="E49" s="25">
        <f t="shared" si="1"/>
        <v>0</v>
      </c>
    </row>
    <row r="52" spans="1:5" s="4" customFormat="1"/>
    <row r="53" spans="1:5" s="4" customFormat="1"/>
    <row r="54" spans="1:5" s="4" customFormat="1"/>
  </sheetData>
  <mergeCells count="16">
    <mergeCell ref="D38:D40"/>
    <mergeCell ref="E38:E40"/>
    <mergeCell ref="B4:C4"/>
    <mergeCell ref="A6:A8"/>
    <mergeCell ref="A24:A26"/>
    <mergeCell ref="A38:A40"/>
    <mergeCell ref="B6:B8"/>
    <mergeCell ref="C6:C8"/>
    <mergeCell ref="B38:B40"/>
    <mergeCell ref="C38:C40"/>
    <mergeCell ref="D6:D8"/>
    <mergeCell ref="E6:E8"/>
    <mergeCell ref="B24:B26"/>
    <mergeCell ref="C24:C26"/>
    <mergeCell ref="D24:D26"/>
    <mergeCell ref="E24:E26"/>
  </mergeCells>
  <pageMargins left="0.7" right="0.7" top="0.75" bottom="0.75" header="0.3" footer="0.3"/>
  <pageSetup paperSize="9" scale="54" orientation="landscape" horizontalDpi="4294967295" verticalDpi="4294967295" r:id="rId1"/>
  <headerFooter>
    <oddFooter>&amp;C_x000D_&amp;1#&amp;"Calibri"&amp;10&amp;K000000 C1 - FOR INTERNAL USE ONLY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20" sqref="C20"/>
    </sheetView>
  </sheetViews>
  <sheetFormatPr defaultColWidth="9.21875" defaultRowHeight="13.2"/>
  <cols>
    <col min="1" max="1" width="10.5546875" style="37" bestFit="1" customWidth="1"/>
    <col min="2" max="2" width="39" style="37" customWidth="1"/>
    <col min="3" max="3" width="31.21875" style="37" bestFit="1" customWidth="1"/>
    <col min="4" max="5" width="14.5546875" style="37" bestFit="1" customWidth="1"/>
    <col min="6" max="6" width="21.77734375" style="37" customWidth="1"/>
    <col min="7" max="7" width="12" style="37" bestFit="1" customWidth="1"/>
    <col min="8" max="8" width="14.5546875" style="37" customWidth="1"/>
    <col min="9" max="16384" width="9.21875" style="37"/>
  </cols>
  <sheetData>
    <row r="1" spans="1:8" ht="13.8">
      <c r="A1" s="36" t="s">
        <v>25</v>
      </c>
      <c r="B1" s="149" t="s">
        <v>117</v>
      </c>
    </row>
    <row r="2" spans="1:8" ht="13.8">
      <c r="A2" s="36" t="s">
        <v>26</v>
      </c>
      <c r="B2" s="150">
        <v>44957</v>
      </c>
      <c r="C2" s="36"/>
      <c r="D2" s="36"/>
      <c r="E2" s="36"/>
      <c r="F2" s="36"/>
      <c r="G2" s="36"/>
      <c r="H2" s="36"/>
    </row>
    <row r="3" spans="1:8">
      <c r="A3" s="36"/>
      <c r="B3" s="36"/>
      <c r="C3" s="36"/>
      <c r="D3" s="36"/>
      <c r="E3" s="36"/>
      <c r="F3" s="36"/>
      <c r="G3" s="36"/>
      <c r="H3" s="36"/>
    </row>
    <row r="4" spans="1:8" ht="13.8" thickBot="1">
      <c r="A4" s="39" t="s">
        <v>27</v>
      </c>
      <c r="B4" s="137" t="s">
        <v>17</v>
      </c>
    </row>
    <row r="5" spans="1:8" ht="14.55" customHeight="1">
      <c r="A5" s="177"/>
      <c r="B5" s="171" t="s">
        <v>28</v>
      </c>
      <c r="C5" s="173" t="s">
        <v>29</v>
      </c>
      <c r="D5" s="171" t="s">
        <v>33</v>
      </c>
      <c r="E5" s="171"/>
      <c r="F5" s="171"/>
      <c r="G5" s="171"/>
      <c r="H5" s="175" t="s">
        <v>34</v>
      </c>
    </row>
    <row r="6" spans="1:8" ht="26.4">
      <c r="A6" s="178"/>
      <c r="B6" s="172"/>
      <c r="C6" s="174"/>
      <c r="D6" s="132" t="s">
        <v>30</v>
      </c>
      <c r="E6" s="132" t="s">
        <v>31</v>
      </c>
      <c r="F6" s="132" t="s">
        <v>35</v>
      </c>
      <c r="G6" s="132" t="s">
        <v>36</v>
      </c>
      <c r="H6" s="176"/>
    </row>
    <row r="7" spans="1:8">
      <c r="A7" s="48">
        <v>1</v>
      </c>
      <c r="B7" s="47" t="s">
        <v>7</v>
      </c>
      <c r="C7" s="132" t="s">
        <v>30</v>
      </c>
      <c r="D7" s="47"/>
      <c r="E7" s="47"/>
      <c r="F7" s="47"/>
      <c r="G7" s="49" t="s">
        <v>8</v>
      </c>
      <c r="H7" s="50"/>
    </row>
    <row r="8" spans="1:8">
      <c r="A8" s="48">
        <v>2</v>
      </c>
      <c r="B8" s="47" t="s">
        <v>7</v>
      </c>
      <c r="C8" s="132" t="s">
        <v>31</v>
      </c>
      <c r="D8" s="47"/>
      <c r="E8" s="47"/>
      <c r="F8" s="49" t="s">
        <v>8</v>
      </c>
      <c r="G8" s="47"/>
      <c r="H8" s="50"/>
    </row>
    <row r="9" spans="1:8">
      <c r="A9" s="48">
        <v>3</v>
      </c>
      <c r="B9" s="47" t="s">
        <v>7</v>
      </c>
      <c r="C9" s="49" t="s">
        <v>32</v>
      </c>
      <c r="D9" s="47"/>
      <c r="E9" s="47"/>
      <c r="F9" s="47"/>
      <c r="G9" s="49" t="s">
        <v>8</v>
      </c>
      <c r="H9" s="50"/>
    </row>
    <row r="10" spans="1:8">
      <c r="A10" s="48"/>
      <c r="B10" s="47"/>
      <c r="C10" s="49"/>
      <c r="D10" s="47"/>
      <c r="E10" s="47"/>
      <c r="F10" s="47"/>
      <c r="G10" s="47"/>
      <c r="H10" s="50"/>
    </row>
    <row r="11" spans="1:8">
      <c r="A11" s="48"/>
      <c r="B11" s="47"/>
      <c r="C11" s="49"/>
      <c r="D11" s="47"/>
      <c r="E11" s="47"/>
      <c r="F11" s="47"/>
      <c r="G11" s="47"/>
      <c r="H11" s="50"/>
    </row>
    <row r="12" spans="1:8" ht="13.8" thickBot="1">
      <c r="A12" s="51"/>
      <c r="B12" s="52"/>
      <c r="C12" s="53"/>
      <c r="D12" s="52"/>
      <c r="E12" s="52"/>
      <c r="F12" s="52"/>
      <c r="G12" s="52"/>
      <c r="H12" s="54"/>
    </row>
    <row r="13" spans="1:8">
      <c r="A13" s="3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headerFooter>
    <oddFooter>&amp;C_x000D_&amp;1#&amp;"Calibri"&amp;10&amp;K000000 C1 - FOR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B14" sqref="B14"/>
    </sheetView>
  </sheetViews>
  <sheetFormatPr defaultColWidth="9.21875" defaultRowHeight="13.2"/>
  <cols>
    <col min="1" max="1" width="10.5546875" style="37" bestFit="1" customWidth="1"/>
    <col min="2" max="2" width="70.21875" style="37" customWidth="1"/>
    <col min="3" max="5" width="10.77734375" style="37" customWidth="1"/>
    <col min="6" max="16384" width="9.21875" style="37"/>
  </cols>
  <sheetData>
    <row r="1" spans="1:5" ht="13.8">
      <c r="A1" s="36" t="s">
        <v>25</v>
      </c>
      <c r="B1" s="149" t="s">
        <v>117</v>
      </c>
    </row>
    <row r="2" spans="1:5" ht="13.8">
      <c r="A2" s="36" t="s">
        <v>26</v>
      </c>
      <c r="B2" s="150">
        <v>44957</v>
      </c>
    </row>
    <row r="4" spans="1:5" ht="13.8" thickBot="1">
      <c r="A4" s="55" t="s">
        <v>72</v>
      </c>
      <c r="B4" s="137" t="s">
        <v>19</v>
      </c>
      <c r="C4" s="56"/>
    </row>
    <row r="5" spans="1:5">
      <c r="A5" s="57"/>
      <c r="B5" s="58"/>
      <c r="C5" s="151">
        <v>2021</v>
      </c>
      <c r="D5" s="151">
        <v>2022</v>
      </c>
      <c r="E5" s="152">
        <v>2023</v>
      </c>
    </row>
    <row r="6" spans="1:5">
      <c r="A6" s="45">
        <v>1</v>
      </c>
      <c r="B6" s="47" t="s">
        <v>73</v>
      </c>
      <c r="C6" s="42">
        <v>69131.92</v>
      </c>
      <c r="D6" s="42">
        <v>48794.81</v>
      </c>
      <c r="E6" s="59">
        <v>492353.91</v>
      </c>
    </row>
    <row r="7" spans="1:5">
      <c r="A7" s="45">
        <v>2</v>
      </c>
      <c r="B7" s="60" t="s">
        <v>74</v>
      </c>
      <c r="C7" s="42">
        <v>64457.09</v>
      </c>
      <c r="D7" s="42">
        <v>38000</v>
      </c>
      <c r="E7" s="59">
        <v>481927.01</v>
      </c>
    </row>
    <row r="8" spans="1:5">
      <c r="A8" s="45">
        <v>3</v>
      </c>
      <c r="B8" s="47" t="s">
        <v>75</v>
      </c>
      <c r="C8" s="42">
        <v>1</v>
      </c>
      <c r="D8" s="42">
        <v>1</v>
      </c>
      <c r="E8" s="59">
        <v>7</v>
      </c>
    </row>
    <row r="9" spans="1:5" ht="13.8" thickBot="1">
      <c r="A9" s="43">
        <v>4</v>
      </c>
      <c r="B9" s="52" t="s">
        <v>76</v>
      </c>
      <c r="C9" s="61">
        <v>64457.09</v>
      </c>
      <c r="D9" s="61">
        <v>38000</v>
      </c>
      <c r="E9" s="62">
        <v>455321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C13" sqref="C13"/>
    </sheetView>
  </sheetViews>
  <sheetFormatPr defaultColWidth="9.21875" defaultRowHeight="13.2"/>
  <cols>
    <col min="1" max="1" width="10.5546875" style="37" bestFit="1" customWidth="1"/>
    <col min="2" max="2" width="52.5546875" style="37" customWidth="1"/>
    <col min="3" max="5" width="14.109375" style="37" bestFit="1" customWidth="1"/>
    <col min="6" max="6" width="24.21875" style="37" customWidth="1"/>
    <col min="7" max="7" width="27.5546875" style="37" customWidth="1"/>
    <col min="8" max="16384" width="9.21875" style="37"/>
  </cols>
  <sheetData>
    <row r="1" spans="1:7" ht="13.8">
      <c r="A1" s="37" t="s">
        <v>25</v>
      </c>
      <c r="B1" s="149" t="s">
        <v>117</v>
      </c>
    </row>
    <row r="2" spans="1:7" ht="13.8">
      <c r="A2" s="37" t="s">
        <v>26</v>
      </c>
      <c r="B2" s="150">
        <v>44957</v>
      </c>
    </row>
    <row r="4" spans="1:7" ht="13.8" thickBot="1">
      <c r="A4" s="55" t="s">
        <v>37</v>
      </c>
      <c r="B4" s="138" t="s">
        <v>21</v>
      </c>
    </row>
    <row r="5" spans="1:7">
      <c r="A5" s="63"/>
      <c r="B5" s="58"/>
      <c r="C5" s="58" t="s">
        <v>0</v>
      </c>
      <c r="D5" s="58" t="s">
        <v>1</v>
      </c>
      <c r="E5" s="58" t="s">
        <v>2</v>
      </c>
      <c r="F5" s="58" t="s">
        <v>3</v>
      </c>
      <c r="G5" s="64" t="s">
        <v>4</v>
      </c>
    </row>
    <row r="6" spans="1:7" s="38" customFormat="1" ht="52.8">
      <c r="A6" s="65"/>
      <c r="B6" s="47"/>
      <c r="C6" s="153">
        <v>2021</v>
      </c>
      <c r="D6" s="153">
        <v>2022</v>
      </c>
      <c r="E6" s="153">
        <v>2023</v>
      </c>
      <c r="F6" s="66" t="s">
        <v>99</v>
      </c>
      <c r="G6" s="46" t="s">
        <v>100</v>
      </c>
    </row>
    <row r="7" spans="1:7">
      <c r="A7" s="67">
        <v>1</v>
      </c>
      <c r="B7" s="47" t="s">
        <v>38</v>
      </c>
      <c r="C7" s="153">
        <v>18350459.3456579</v>
      </c>
      <c r="D7" s="153">
        <v>26397825.863940999</v>
      </c>
      <c r="E7" s="153">
        <v>35166271.858099997</v>
      </c>
      <c r="F7" s="179"/>
      <c r="G7" s="179"/>
    </row>
    <row r="8" spans="1:7">
      <c r="A8" s="67">
        <v>2</v>
      </c>
      <c r="B8" s="68" t="s">
        <v>39</v>
      </c>
      <c r="C8" s="153">
        <v>3121724.8361190199</v>
      </c>
      <c r="D8" s="153">
        <v>10579126.938789999</v>
      </c>
      <c r="E8" s="153">
        <v>11761810.937300008</v>
      </c>
      <c r="F8" s="179"/>
      <c r="G8" s="179"/>
    </row>
    <row r="9" spans="1:7">
      <c r="A9" s="67">
        <v>3</v>
      </c>
      <c r="B9" s="69" t="s">
        <v>105</v>
      </c>
      <c r="C9" s="153">
        <v>-803084.25</v>
      </c>
      <c r="D9" s="153">
        <v>-59695.95</v>
      </c>
      <c r="E9" s="153">
        <v>10685.48</v>
      </c>
      <c r="F9" s="179"/>
      <c r="G9" s="179"/>
    </row>
    <row r="10" spans="1:7" ht="14.4" thickBot="1">
      <c r="A10" s="70">
        <v>4</v>
      </c>
      <c r="B10" s="71" t="s">
        <v>40</v>
      </c>
      <c r="C10" s="154">
        <f>C7+C8-C9</f>
        <v>22275268.431776918</v>
      </c>
      <c r="D10" s="154">
        <f t="shared" ref="D10:E10" si="0">D7+D8-D9</f>
        <v>37036648.752731003</v>
      </c>
      <c r="E10" s="154">
        <f t="shared" si="0"/>
        <v>46917397.315400012</v>
      </c>
      <c r="F10" s="146">
        <f>SUMIF(C10:E10, "&gt;=0",C10:E10)/3</f>
        <v>35409771.499969311</v>
      </c>
      <c r="G10" s="147">
        <f>F10*15%/8%</f>
        <v>66393321.562442452</v>
      </c>
    </row>
    <row r="11" spans="1:7">
      <c r="A11" s="72"/>
    </row>
  </sheetData>
  <mergeCells count="1">
    <mergeCell ref="F7:G9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D29" sqref="D29"/>
    </sheetView>
  </sheetViews>
  <sheetFormatPr defaultColWidth="9.21875" defaultRowHeight="13.2"/>
  <cols>
    <col min="1" max="1" width="10.5546875" style="95" bestFit="1" customWidth="1"/>
    <col min="2" max="2" width="16.21875" style="37" customWidth="1"/>
    <col min="3" max="3" width="42.77734375" style="37" customWidth="1"/>
    <col min="4" max="5" width="33.44140625" style="37" customWidth="1"/>
    <col min="6" max="6" width="38.77734375" style="37" customWidth="1"/>
    <col min="7" max="16384" width="9.21875" style="37"/>
  </cols>
  <sheetData>
    <row r="1" spans="1:9" ht="13.8">
      <c r="A1" s="36" t="s">
        <v>25</v>
      </c>
      <c r="B1" s="1" t="s">
        <v>117</v>
      </c>
    </row>
    <row r="2" spans="1:9" ht="13.8">
      <c r="A2" s="36" t="s">
        <v>26</v>
      </c>
      <c r="B2" s="148">
        <v>44957</v>
      </c>
    </row>
    <row r="3" spans="1:9">
      <c r="A3" s="73"/>
    </row>
    <row r="4" spans="1:9" ht="13.8" thickBot="1">
      <c r="A4" s="55" t="s">
        <v>77</v>
      </c>
      <c r="B4" s="184" t="s">
        <v>22</v>
      </c>
      <c r="C4" s="184"/>
      <c r="D4" s="74"/>
      <c r="E4" s="74"/>
      <c r="F4" s="74"/>
    </row>
    <row r="5" spans="1:9" ht="16.5" customHeight="1">
      <c r="A5" s="75"/>
      <c r="B5" s="76"/>
      <c r="C5" s="76"/>
      <c r="D5" s="77" t="s">
        <v>106</v>
      </c>
      <c r="E5" s="77" t="s">
        <v>78</v>
      </c>
      <c r="F5" s="78" t="s">
        <v>46</v>
      </c>
    </row>
    <row r="6" spans="1:9" ht="15" customHeight="1">
      <c r="A6" s="79">
        <v>1</v>
      </c>
      <c r="B6" s="174" t="s">
        <v>79</v>
      </c>
      <c r="C6" s="80" t="s">
        <v>47</v>
      </c>
      <c r="D6" s="81"/>
      <c r="E6" s="81"/>
      <c r="F6" s="82"/>
    </row>
    <row r="7" spans="1:9" ht="15" customHeight="1">
      <c r="A7" s="79">
        <v>2</v>
      </c>
      <c r="B7" s="180"/>
      <c r="C7" s="80" t="s">
        <v>80</v>
      </c>
      <c r="D7" s="83">
        <f>D8+D10+D12</f>
        <v>1169415.6986469387</v>
      </c>
      <c r="E7" s="83">
        <f>E8+E10+E12</f>
        <v>339909.06470000005</v>
      </c>
      <c r="F7" s="84">
        <f>F8+F10+F12</f>
        <v>1666262.6341751013</v>
      </c>
    </row>
    <row r="8" spans="1:9" ht="15" customHeight="1">
      <c r="A8" s="79">
        <v>3</v>
      </c>
      <c r="B8" s="180"/>
      <c r="C8" s="85" t="s">
        <v>48</v>
      </c>
      <c r="D8" s="155">
        <v>1147168.9492857142</v>
      </c>
      <c r="E8" s="155">
        <v>339909.06470000005</v>
      </c>
      <c r="F8" s="156">
        <v>1634834.1999999993</v>
      </c>
    </row>
    <row r="9" spans="1:9" ht="15" customHeight="1">
      <c r="A9" s="79">
        <v>4</v>
      </c>
      <c r="B9" s="180"/>
      <c r="C9" s="86" t="s">
        <v>81</v>
      </c>
      <c r="D9" s="155"/>
      <c r="E9" s="155"/>
      <c r="F9" s="156"/>
    </row>
    <row r="10" spans="1:9" ht="30" customHeight="1">
      <c r="A10" s="79">
        <v>5</v>
      </c>
      <c r="B10" s="180"/>
      <c r="C10" s="85" t="s">
        <v>82</v>
      </c>
      <c r="D10" s="155"/>
      <c r="E10" s="155"/>
      <c r="F10" s="156"/>
    </row>
    <row r="11" spans="1:9" ht="15" customHeight="1">
      <c r="A11" s="79">
        <v>6</v>
      </c>
      <c r="B11" s="180"/>
      <c r="C11" s="86" t="s">
        <v>83</v>
      </c>
      <c r="D11" s="155"/>
      <c r="E11" s="155"/>
      <c r="F11" s="156"/>
    </row>
    <row r="12" spans="1:9" ht="15" customHeight="1">
      <c r="A12" s="79">
        <v>7</v>
      </c>
      <c r="B12" s="180"/>
      <c r="C12" s="85" t="s">
        <v>84</v>
      </c>
      <c r="D12" s="155">
        <v>22246.749361224483</v>
      </c>
      <c r="E12" s="155"/>
      <c r="F12" s="156">
        <v>31428.434175102106</v>
      </c>
    </row>
    <row r="13" spans="1:9" ht="15" customHeight="1">
      <c r="A13" s="79">
        <v>8</v>
      </c>
      <c r="B13" s="181"/>
      <c r="C13" s="86" t="s">
        <v>83</v>
      </c>
      <c r="D13" s="155"/>
      <c r="E13" s="155"/>
      <c r="F13" s="156"/>
    </row>
    <row r="14" spans="1:9" ht="15" customHeight="1">
      <c r="A14" s="79">
        <v>9</v>
      </c>
      <c r="B14" s="174" t="s">
        <v>85</v>
      </c>
      <c r="C14" s="80" t="s">
        <v>47</v>
      </c>
      <c r="D14" s="155"/>
      <c r="E14" s="155"/>
      <c r="F14" s="156"/>
      <c r="I14" s="89"/>
    </row>
    <row r="15" spans="1:9" ht="15" customHeight="1">
      <c r="A15" s="79">
        <v>10</v>
      </c>
      <c r="B15" s="180"/>
      <c r="C15" s="80" t="s">
        <v>86</v>
      </c>
      <c r="D15" s="90">
        <f>D16+D18+D20</f>
        <v>1726025.2850916379</v>
      </c>
      <c r="E15" s="90">
        <f>E16+E18+E20</f>
        <v>53411.9565</v>
      </c>
      <c r="F15" s="91">
        <f>F16+F18+F20</f>
        <v>828947.55369976349</v>
      </c>
    </row>
    <row r="16" spans="1:9" ht="15" customHeight="1">
      <c r="A16" s="79">
        <v>11</v>
      </c>
      <c r="B16" s="180"/>
      <c r="C16" s="85" t="s">
        <v>48</v>
      </c>
      <c r="D16" s="155">
        <v>1565677.35</v>
      </c>
      <c r="E16" s="155"/>
      <c r="F16" s="156">
        <v>723247.06333333324</v>
      </c>
    </row>
    <row r="17" spans="1:6" ht="15" customHeight="1">
      <c r="A17" s="79">
        <v>12</v>
      </c>
      <c r="B17" s="180"/>
      <c r="C17" s="86" t="s">
        <v>81</v>
      </c>
      <c r="D17" s="155">
        <v>655568.04000000015</v>
      </c>
      <c r="E17" s="155"/>
      <c r="F17" s="156">
        <v>277669.79333333333</v>
      </c>
    </row>
    <row r="18" spans="1:6" ht="30" customHeight="1">
      <c r="A18" s="79">
        <v>13</v>
      </c>
      <c r="B18" s="180"/>
      <c r="C18" s="85" t="s">
        <v>87</v>
      </c>
      <c r="D18" s="155"/>
      <c r="E18" s="155"/>
      <c r="F18" s="156"/>
    </row>
    <row r="19" spans="1:6" ht="15" customHeight="1">
      <c r="A19" s="79">
        <v>14</v>
      </c>
      <c r="B19" s="180"/>
      <c r="C19" s="86" t="s">
        <v>83</v>
      </c>
      <c r="D19" s="155"/>
      <c r="E19" s="155"/>
      <c r="F19" s="156"/>
    </row>
    <row r="20" spans="1:6" ht="15" customHeight="1">
      <c r="A20" s="79">
        <v>15</v>
      </c>
      <c r="B20" s="180"/>
      <c r="C20" s="85" t="s">
        <v>84</v>
      </c>
      <c r="D20" s="155">
        <v>160347.93509163774</v>
      </c>
      <c r="E20" s="155">
        <v>53411.9565</v>
      </c>
      <c r="F20" s="156">
        <v>105700.49036643028</v>
      </c>
    </row>
    <row r="21" spans="1:6" ht="15" customHeight="1">
      <c r="A21" s="79">
        <v>16</v>
      </c>
      <c r="B21" s="181"/>
      <c r="C21" s="86" t="s">
        <v>83</v>
      </c>
      <c r="D21" s="155"/>
      <c r="E21" s="155"/>
      <c r="F21" s="156"/>
    </row>
    <row r="22" spans="1:6" ht="15" customHeight="1" thickBot="1">
      <c r="A22" s="92">
        <v>17</v>
      </c>
      <c r="B22" s="182" t="s">
        <v>88</v>
      </c>
      <c r="C22" s="183"/>
      <c r="D22" s="93">
        <f>D7+D15</f>
        <v>2895440.9837385765</v>
      </c>
      <c r="E22" s="93">
        <f>E7+E15</f>
        <v>393321.02120000008</v>
      </c>
      <c r="F22" s="94">
        <f>F7+F15</f>
        <v>2495210.1878748648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  <headerFooter>
    <oddFooter>&amp;C_x000D_&amp;1#&amp;"Calibri"&amp;10&amp;K000000 C1 - FOR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25" sqref="B25"/>
    </sheetView>
  </sheetViews>
  <sheetFormatPr defaultColWidth="9.21875" defaultRowHeight="13.2"/>
  <cols>
    <col min="1" max="1" width="35.21875" style="37" customWidth="1"/>
    <col min="2" max="2" width="45.77734375" style="37" customWidth="1"/>
    <col min="3" max="4" width="29.44140625" style="37" customWidth="1"/>
    <col min="5" max="5" width="28.44140625" style="37" customWidth="1"/>
    <col min="6" max="6" width="14" style="37" bestFit="1" customWidth="1"/>
    <col min="7" max="7" width="14.77734375" style="37" customWidth="1"/>
    <col min="8" max="8" width="26.44140625" style="37" customWidth="1"/>
    <col min="9" max="9" width="16.21875" style="37" bestFit="1" customWidth="1"/>
    <col min="10" max="10" width="14" style="37" bestFit="1" customWidth="1"/>
    <col min="11" max="11" width="14.77734375" style="37" customWidth="1"/>
    <col min="12" max="12" width="26.77734375" style="37" customWidth="1"/>
    <col min="13" max="16384" width="9.21875" style="37"/>
  </cols>
  <sheetData>
    <row r="1" spans="1:12" ht="13.8">
      <c r="A1" s="37" t="s">
        <v>25</v>
      </c>
      <c r="B1" s="149" t="s">
        <v>117</v>
      </c>
    </row>
    <row r="2" spans="1:12" ht="13.8">
      <c r="A2" s="37" t="s">
        <v>26</v>
      </c>
      <c r="B2" s="150">
        <v>44957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3.8" thickBot="1">
      <c r="A4" s="141" t="s">
        <v>41</v>
      </c>
      <c r="B4" s="74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>
      <c r="A5" s="97"/>
      <c r="B5" s="58"/>
      <c r="C5" s="131" t="s">
        <v>106</v>
      </c>
      <c r="D5" s="131" t="s">
        <v>78</v>
      </c>
      <c r="E5" s="133" t="s">
        <v>46</v>
      </c>
      <c r="F5" s="96"/>
      <c r="G5" s="96"/>
      <c r="H5" s="96"/>
      <c r="I5" s="96"/>
      <c r="J5" s="96"/>
      <c r="K5" s="96"/>
      <c r="L5" s="96"/>
    </row>
    <row r="6" spans="1:12">
      <c r="A6" s="185" t="s">
        <v>42</v>
      </c>
      <c r="B6" s="98" t="s">
        <v>47</v>
      </c>
      <c r="C6" s="42"/>
      <c r="D6" s="42"/>
      <c r="E6" s="59"/>
      <c r="F6" s="96"/>
      <c r="G6" s="96"/>
      <c r="H6" s="96"/>
      <c r="I6" s="96"/>
      <c r="J6" s="96"/>
      <c r="K6" s="96"/>
      <c r="L6" s="96"/>
    </row>
    <row r="7" spans="1:12">
      <c r="A7" s="186"/>
      <c r="B7" s="99" t="s">
        <v>115</v>
      </c>
      <c r="C7" s="42"/>
      <c r="D7" s="42"/>
      <c r="E7" s="59"/>
      <c r="F7" s="96"/>
      <c r="G7" s="96"/>
      <c r="H7" s="96"/>
      <c r="I7" s="96"/>
      <c r="J7" s="96"/>
      <c r="K7" s="96"/>
      <c r="L7" s="96"/>
    </row>
    <row r="8" spans="1:12">
      <c r="A8" s="187" t="s">
        <v>43</v>
      </c>
      <c r="B8" s="98" t="s">
        <v>47</v>
      </c>
      <c r="C8" s="42"/>
      <c r="D8" s="42"/>
      <c r="E8" s="59"/>
      <c r="F8" s="96"/>
      <c r="G8" s="96"/>
      <c r="H8" s="96"/>
      <c r="I8" s="96"/>
      <c r="J8" s="96"/>
      <c r="K8" s="96"/>
      <c r="L8" s="96"/>
    </row>
    <row r="9" spans="1:12">
      <c r="A9" s="187"/>
      <c r="B9" s="99" t="s">
        <v>52</v>
      </c>
      <c r="C9" s="100">
        <f>C10+C11+C12+C13</f>
        <v>0</v>
      </c>
      <c r="D9" s="100">
        <f>D10+D11+D12+D13</f>
        <v>0</v>
      </c>
      <c r="E9" s="142">
        <f>E10+E11+E12+E13</f>
        <v>0</v>
      </c>
      <c r="F9" s="96"/>
      <c r="G9" s="96"/>
      <c r="H9" s="96"/>
      <c r="I9" s="96"/>
      <c r="J9" s="96"/>
      <c r="K9" s="96"/>
      <c r="L9" s="96"/>
    </row>
    <row r="10" spans="1:12">
      <c r="A10" s="187"/>
      <c r="B10" s="101" t="s">
        <v>48</v>
      </c>
      <c r="C10" s="42"/>
      <c r="D10" s="42"/>
      <c r="E10" s="59"/>
      <c r="F10" s="96"/>
      <c r="G10" s="96"/>
      <c r="H10" s="96"/>
      <c r="I10" s="96"/>
      <c r="J10" s="96"/>
      <c r="K10" s="96"/>
      <c r="L10" s="96"/>
    </row>
    <row r="11" spans="1:12">
      <c r="A11" s="187"/>
      <c r="B11" s="101" t="s">
        <v>49</v>
      </c>
      <c r="C11" s="42"/>
      <c r="D11" s="42"/>
      <c r="E11" s="59"/>
      <c r="F11" s="96"/>
      <c r="G11" s="96"/>
      <c r="H11" s="96"/>
      <c r="I11" s="96"/>
      <c r="J11" s="96"/>
      <c r="K11" s="96"/>
      <c r="L11" s="96"/>
    </row>
    <row r="12" spans="1:12">
      <c r="A12" s="187"/>
      <c r="B12" s="101" t="s">
        <v>50</v>
      </c>
      <c r="C12" s="42"/>
      <c r="D12" s="42"/>
      <c r="E12" s="59"/>
      <c r="F12" s="96"/>
      <c r="G12" s="96"/>
      <c r="H12" s="96"/>
      <c r="I12" s="96"/>
      <c r="J12" s="96"/>
      <c r="K12" s="96"/>
      <c r="L12" s="96"/>
    </row>
    <row r="13" spans="1:12">
      <c r="A13" s="187"/>
      <c r="B13" s="101" t="s">
        <v>101</v>
      </c>
      <c r="C13" s="42"/>
      <c r="D13" s="42"/>
      <c r="E13" s="59"/>
      <c r="F13" s="96"/>
      <c r="G13" s="96"/>
      <c r="H13" s="96"/>
      <c r="I13" s="96"/>
      <c r="J13" s="96"/>
      <c r="K13" s="96"/>
      <c r="L13" s="96"/>
    </row>
    <row r="14" spans="1:12">
      <c r="A14" s="187" t="s">
        <v>44</v>
      </c>
      <c r="B14" s="98" t="s">
        <v>47</v>
      </c>
      <c r="C14" s="42"/>
      <c r="D14" s="42"/>
      <c r="E14" s="59"/>
      <c r="F14" s="96"/>
      <c r="G14" s="96"/>
      <c r="H14" s="96"/>
      <c r="I14" s="96"/>
      <c r="J14" s="96"/>
      <c r="K14" s="96"/>
      <c r="L14" s="96"/>
    </row>
    <row r="15" spans="1:12">
      <c r="A15" s="187"/>
      <c r="B15" s="99" t="s">
        <v>52</v>
      </c>
      <c r="C15" s="100">
        <f>C16+C17+C18+C19</f>
        <v>0</v>
      </c>
      <c r="D15" s="100">
        <f>D16+D17+D18+D19</f>
        <v>0</v>
      </c>
      <c r="E15" s="142">
        <f>E16+E17+E18+E19</f>
        <v>0</v>
      </c>
      <c r="F15" s="96"/>
      <c r="G15" s="96"/>
      <c r="H15" s="96"/>
      <c r="I15" s="96"/>
      <c r="J15" s="96"/>
      <c r="K15" s="96"/>
      <c r="L15" s="96"/>
    </row>
    <row r="16" spans="1:12">
      <c r="A16" s="187"/>
      <c r="B16" s="101" t="s">
        <v>48</v>
      </c>
      <c r="C16" s="42"/>
      <c r="D16" s="42"/>
      <c r="E16" s="59"/>
      <c r="F16" s="96"/>
      <c r="G16" s="96"/>
      <c r="H16" s="96"/>
      <c r="I16" s="96"/>
      <c r="J16" s="96"/>
      <c r="K16" s="96"/>
      <c r="L16" s="96"/>
    </row>
    <row r="17" spans="1:12">
      <c r="A17" s="185"/>
      <c r="B17" s="101" t="s">
        <v>49</v>
      </c>
      <c r="C17" s="42"/>
      <c r="D17" s="42"/>
      <c r="E17" s="59"/>
      <c r="F17" s="96"/>
      <c r="G17" s="96"/>
      <c r="H17" s="96"/>
      <c r="I17" s="96"/>
      <c r="J17" s="96"/>
      <c r="K17" s="96"/>
      <c r="L17" s="96"/>
    </row>
    <row r="18" spans="1:12">
      <c r="A18" s="185"/>
      <c r="B18" s="101" t="s">
        <v>50</v>
      </c>
      <c r="C18" s="42"/>
      <c r="D18" s="42"/>
      <c r="E18" s="59"/>
      <c r="F18" s="96"/>
      <c r="G18" s="96"/>
      <c r="H18" s="96"/>
      <c r="I18" s="96"/>
      <c r="J18" s="96"/>
      <c r="K18" s="96"/>
      <c r="L18" s="96"/>
    </row>
    <row r="19" spans="1:12" ht="13.8" thickBot="1">
      <c r="A19" s="188"/>
      <c r="B19" s="143" t="s">
        <v>101</v>
      </c>
      <c r="C19" s="61"/>
      <c r="D19" s="61"/>
      <c r="E19" s="62"/>
      <c r="F19" s="96"/>
      <c r="G19" s="96"/>
      <c r="H19" s="96"/>
      <c r="I19" s="96"/>
      <c r="J19" s="96"/>
      <c r="K19" s="96"/>
      <c r="L19" s="96"/>
    </row>
    <row r="20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21875" defaultRowHeight="13.2"/>
  <cols>
    <col min="1" max="1" width="10.5546875" style="37" bestFit="1" customWidth="1"/>
    <col min="2" max="2" width="54.77734375" style="37" customWidth="1"/>
    <col min="3" max="3" width="26.77734375" style="37" customWidth="1"/>
    <col min="4" max="4" width="34.77734375" style="37" customWidth="1"/>
    <col min="5" max="5" width="26.77734375" style="37" customWidth="1"/>
    <col min="6" max="6" width="25.5546875" style="37" customWidth="1"/>
    <col min="7" max="7" width="25" style="37" customWidth="1"/>
    <col min="8" max="16384" width="9.21875" style="37"/>
  </cols>
  <sheetData>
    <row r="1" spans="1:7" ht="13.8">
      <c r="A1" s="36" t="s">
        <v>25</v>
      </c>
      <c r="B1" s="149" t="s">
        <v>117</v>
      </c>
    </row>
    <row r="2" spans="1:7" ht="13.8">
      <c r="A2" s="36" t="s">
        <v>26</v>
      </c>
      <c r="B2" s="150">
        <v>44957</v>
      </c>
    </row>
    <row r="3" spans="1:7">
      <c r="B3" s="102"/>
    </row>
    <row r="4" spans="1:7" ht="13.8" thickBot="1">
      <c r="A4" s="55" t="s">
        <v>89</v>
      </c>
      <c r="B4" s="139" t="s">
        <v>98</v>
      </c>
    </row>
    <row r="5" spans="1:7" s="102" customFormat="1">
      <c r="A5" s="103"/>
      <c r="B5" s="40"/>
      <c r="C5" s="104" t="s">
        <v>0</v>
      </c>
      <c r="D5" s="131" t="s">
        <v>1</v>
      </c>
      <c r="E5" s="131" t="s">
        <v>2</v>
      </c>
      <c r="F5" s="131" t="s">
        <v>3</v>
      </c>
      <c r="G5" s="133" t="s">
        <v>4</v>
      </c>
    </row>
    <row r="6" spans="1:7" ht="52.8">
      <c r="A6" s="105"/>
      <c r="B6" s="106"/>
      <c r="C6" s="107" t="s">
        <v>90</v>
      </c>
      <c r="D6" s="106" t="s">
        <v>91</v>
      </c>
      <c r="E6" s="135" t="s">
        <v>92</v>
      </c>
      <c r="F6" s="135" t="s">
        <v>104</v>
      </c>
      <c r="G6" s="134" t="s">
        <v>93</v>
      </c>
    </row>
    <row r="7" spans="1:7">
      <c r="A7" s="105">
        <v>1</v>
      </c>
      <c r="B7" s="108" t="s">
        <v>106</v>
      </c>
      <c r="C7" s="109">
        <f>SUM(C8:C11)</f>
        <v>0</v>
      </c>
      <c r="D7" s="109">
        <f t="shared" ref="D7:G7" si="0">SUM(D8:D11)</f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>
      <c r="A8" s="105">
        <v>2</v>
      </c>
      <c r="B8" s="110" t="s">
        <v>66</v>
      </c>
      <c r="C8" s="111"/>
      <c r="D8" s="87"/>
      <c r="E8" s="87"/>
      <c r="F8" s="87"/>
      <c r="G8" s="88"/>
    </row>
    <row r="9" spans="1:7">
      <c r="A9" s="105">
        <v>3</v>
      </c>
      <c r="B9" s="110" t="s">
        <v>94</v>
      </c>
      <c r="C9" s="111"/>
      <c r="D9" s="87"/>
      <c r="E9" s="87"/>
      <c r="F9" s="87"/>
      <c r="G9" s="88"/>
    </row>
    <row r="10" spans="1:7">
      <c r="A10" s="105">
        <v>4</v>
      </c>
      <c r="B10" s="112" t="s">
        <v>95</v>
      </c>
      <c r="C10" s="111"/>
      <c r="D10" s="87"/>
      <c r="E10" s="87"/>
      <c r="F10" s="87"/>
      <c r="G10" s="88"/>
    </row>
    <row r="11" spans="1:7">
      <c r="A11" s="105">
        <v>5</v>
      </c>
      <c r="B11" s="110" t="s">
        <v>96</v>
      </c>
      <c r="C11" s="111"/>
      <c r="D11" s="87"/>
      <c r="E11" s="87"/>
      <c r="F11" s="87"/>
      <c r="G11" s="88"/>
    </row>
    <row r="12" spans="1:7">
      <c r="A12" s="105">
        <v>6</v>
      </c>
      <c r="B12" s="80" t="s">
        <v>78</v>
      </c>
      <c r="C12" s="83">
        <f>SUM(C13:C16)</f>
        <v>0</v>
      </c>
      <c r="D12" s="83">
        <f>SUM(D13:D16)</f>
        <v>0</v>
      </c>
      <c r="E12" s="83">
        <f>SUM(E13:E16)</f>
        <v>0</v>
      </c>
      <c r="F12" s="83">
        <f>SUM(F13:F16)</f>
        <v>0</v>
      </c>
      <c r="G12" s="84">
        <f>SUM(G13:G16)</f>
        <v>0</v>
      </c>
    </row>
    <row r="13" spans="1:7">
      <c r="A13" s="105">
        <v>7</v>
      </c>
      <c r="B13" s="110" t="s">
        <v>66</v>
      </c>
      <c r="C13" s="81"/>
      <c r="D13" s="81"/>
      <c r="E13" s="81"/>
      <c r="F13" s="81"/>
      <c r="G13" s="82"/>
    </row>
    <row r="14" spans="1:7">
      <c r="A14" s="105">
        <v>8</v>
      </c>
      <c r="B14" s="110" t="s">
        <v>94</v>
      </c>
      <c r="C14" s="81"/>
      <c r="D14" s="81"/>
      <c r="E14" s="81"/>
      <c r="F14" s="81"/>
      <c r="G14" s="82"/>
    </row>
    <row r="15" spans="1:7">
      <c r="A15" s="105">
        <v>9</v>
      </c>
      <c r="B15" s="112" t="s">
        <v>95</v>
      </c>
      <c r="C15" s="81"/>
      <c r="D15" s="81"/>
      <c r="E15" s="81"/>
      <c r="F15" s="81"/>
      <c r="G15" s="82"/>
    </row>
    <row r="16" spans="1:7">
      <c r="A16" s="105">
        <v>10</v>
      </c>
      <c r="B16" s="110" t="s">
        <v>96</v>
      </c>
      <c r="C16" s="81"/>
      <c r="D16" s="81"/>
      <c r="E16" s="81"/>
      <c r="F16" s="81"/>
      <c r="G16" s="82"/>
    </row>
    <row r="17" spans="1:7">
      <c r="A17" s="105">
        <v>11</v>
      </c>
      <c r="B17" s="80" t="s">
        <v>46</v>
      </c>
      <c r="C17" s="83">
        <f>SUM(C18:C21)</f>
        <v>0</v>
      </c>
      <c r="D17" s="83">
        <f>SUM(D18:D21)</f>
        <v>0</v>
      </c>
      <c r="E17" s="83">
        <f>SUM(E18:E21)</f>
        <v>0</v>
      </c>
      <c r="F17" s="83">
        <f>SUM(F18:F21)</f>
        <v>0</v>
      </c>
      <c r="G17" s="84">
        <f>SUM(G18:G21)</f>
        <v>0</v>
      </c>
    </row>
    <row r="18" spans="1:7">
      <c r="A18" s="105">
        <v>12</v>
      </c>
      <c r="B18" s="110" t="s">
        <v>66</v>
      </c>
      <c r="C18" s="81"/>
      <c r="D18" s="81"/>
      <c r="E18" s="81" t="s">
        <v>6</v>
      </c>
      <c r="F18" s="81"/>
      <c r="G18" s="82"/>
    </row>
    <row r="19" spans="1:7">
      <c r="A19" s="105">
        <v>13</v>
      </c>
      <c r="B19" s="110" t="s">
        <v>94</v>
      </c>
      <c r="C19" s="81"/>
      <c r="D19" s="81"/>
      <c r="E19" s="81"/>
      <c r="F19" s="81"/>
      <c r="G19" s="82"/>
    </row>
    <row r="20" spans="1:7">
      <c r="A20" s="105">
        <v>14</v>
      </c>
      <c r="B20" s="112" t="s">
        <v>95</v>
      </c>
      <c r="C20" s="81"/>
      <c r="D20" s="81"/>
      <c r="E20" s="81"/>
      <c r="F20" s="81"/>
      <c r="G20" s="82"/>
    </row>
    <row r="21" spans="1:7">
      <c r="A21" s="105">
        <v>15</v>
      </c>
      <c r="B21" s="110" t="s">
        <v>96</v>
      </c>
      <c r="C21" s="81"/>
      <c r="D21" s="81"/>
      <c r="E21" s="81"/>
      <c r="F21" s="81"/>
      <c r="G21" s="82"/>
    </row>
    <row r="22" spans="1:7" ht="13.8" thickBot="1">
      <c r="A22" s="105">
        <v>16</v>
      </c>
      <c r="B22" s="113" t="s">
        <v>97</v>
      </c>
      <c r="C22" s="114">
        <f>C12+C17</f>
        <v>0</v>
      </c>
      <c r="D22" s="114">
        <f>D12+D17</f>
        <v>0</v>
      </c>
      <c r="E22" s="114">
        <f>E12+E17</f>
        <v>0</v>
      </c>
      <c r="F22" s="114">
        <f>F12+F17</f>
        <v>0</v>
      </c>
      <c r="G22" s="115">
        <f>G12+G17</f>
        <v>0</v>
      </c>
    </row>
  </sheetData>
  <pageMargins left="0.7" right="0.7" top="0.75" bottom="0.75" header="0.3" footer="0.3"/>
  <pageSetup orientation="portrait" horizontalDpi="4294967292" r:id="rId1"/>
  <headerFooter>
    <oddFooter>&amp;C_x000D_&amp;1#&amp;"Calibri"&amp;10&amp;K000000 C1 - FOR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21875" defaultRowHeight="13.2"/>
  <cols>
    <col min="1" max="1" width="10.5546875" style="37" bestFit="1" customWidth="1"/>
    <col min="2" max="2" width="89.21875" style="37" bestFit="1" customWidth="1"/>
    <col min="3" max="3" width="15.21875" style="72" customWidth="1"/>
    <col min="4" max="5" width="13.77734375" style="72" customWidth="1"/>
    <col min="6" max="6" width="16.21875" style="72" customWidth="1"/>
    <col min="7" max="8" width="13.77734375" style="72" customWidth="1"/>
    <col min="9" max="9" width="17.5546875" style="72" customWidth="1"/>
    <col min="10" max="10" width="14.5546875" style="72" customWidth="1"/>
    <col min="11" max="12" width="13.77734375" style="72" customWidth="1"/>
    <col min="13" max="13" width="15" style="72" customWidth="1"/>
    <col min="14" max="15" width="13.77734375" style="72" customWidth="1"/>
    <col min="16" max="17" width="15.77734375" style="72" customWidth="1"/>
    <col min="18" max="18" width="9.21875" style="72"/>
    <col min="19" max="16384" width="9.21875" style="37"/>
  </cols>
  <sheetData>
    <row r="1" spans="1:15" ht="13.8">
      <c r="A1" s="37" t="s">
        <v>25</v>
      </c>
      <c r="B1" s="149" t="s">
        <v>117</v>
      </c>
    </row>
    <row r="2" spans="1:15" ht="13.8">
      <c r="A2" s="37" t="s">
        <v>26</v>
      </c>
      <c r="B2" s="150">
        <v>44957</v>
      </c>
    </row>
    <row r="4" spans="1:15" ht="13.8" thickBot="1">
      <c r="A4" s="55" t="s">
        <v>51</v>
      </c>
      <c r="B4" s="140" t="s">
        <v>24</v>
      </c>
    </row>
    <row r="5" spans="1:15">
      <c r="A5" s="44"/>
      <c r="B5" s="116"/>
      <c r="C5" s="130" t="s">
        <v>0</v>
      </c>
      <c r="D5" s="130" t="s">
        <v>1</v>
      </c>
      <c r="E5" s="130" t="s">
        <v>2</v>
      </c>
      <c r="F5" s="130" t="s">
        <v>3</v>
      </c>
      <c r="G5" s="130" t="s">
        <v>4</v>
      </c>
      <c r="H5" s="130" t="s">
        <v>5</v>
      </c>
      <c r="I5" s="130" t="s">
        <v>10</v>
      </c>
      <c r="J5" s="130" t="s">
        <v>11</v>
      </c>
      <c r="K5" s="130" t="s">
        <v>102</v>
      </c>
      <c r="L5" s="130" t="s">
        <v>12</v>
      </c>
      <c r="M5" s="130" t="s">
        <v>13</v>
      </c>
      <c r="N5" s="130" t="s">
        <v>14</v>
      </c>
      <c r="O5" s="117" t="s">
        <v>15</v>
      </c>
    </row>
    <row r="6" spans="1:15" ht="12.75" customHeight="1">
      <c r="A6" s="45"/>
      <c r="B6" s="47"/>
      <c r="C6" s="189" t="s">
        <v>103</v>
      </c>
      <c r="D6" s="189"/>
      <c r="E6" s="189"/>
      <c r="F6" s="191" t="s">
        <v>54</v>
      </c>
      <c r="G6" s="191"/>
      <c r="H6" s="191"/>
      <c r="I6" s="191"/>
      <c r="J6" s="191"/>
      <c r="K6" s="191"/>
      <c r="L6" s="191"/>
      <c r="M6" s="191" t="s">
        <v>60</v>
      </c>
      <c r="N6" s="191"/>
      <c r="O6" s="190"/>
    </row>
    <row r="7" spans="1:15" ht="15" customHeight="1">
      <c r="A7" s="45"/>
      <c r="B7" s="47"/>
      <c r="C7" s="191" t="s">
        <v>107</v>
      </c>
      <c r="D7" s="191" t="s">
        <v>108</v>
      </c>
      <c r="E7" s="191" t="s">
        <v>53</v>
      </c>
      <c r="F7" s="191" t="s">
        <v>55</v>
      </c>
      <c r="G7" s="191"/>
      <c r="H7" s="191" t="s">
        <v>56</v>
      </c>
      <c r="I7" s="191" t="s">
        <v>57</v>
      </c>
      <c r="J7" s="191"/>
      <c r="K7" s="192" t="s">
        <v>58</v>
      </c>
      <c r="L7" s="192"/>
      <c r="M7" s="189" t="s">
        <v>111</v>
      </c>
      <c r="N7" s="189" t="s">
        <v>112</v>
      </c>
      <c r="O7" s="190" t="s">
        <v>61</v>
      </c>
    </row>
    <row r="8" spans="1:15" ht="26.4">
      <c r="A8" s="45"/>
      <c r="B8" s="47"/>
      <c r="C8" s="191"/>
      <c r="D8" s="191"/>
      <c r="E8" s="191"/>
      <c r="F8" s="135" t="s">
        <v>109</v>
      </c>
      <c r="G8" s="135" t="s">
        <v>110</v>
      </c>
      <c r="H8" s="191"/>
      <c r="I8" s="135" t="s">
        <v>107</v>
      </c>
      <c r="J8" s="135" t="s">
        <v>108</v>
      </c>
      <c r="K8" s="136" t="s">
        <v>114</v>
      </c>
      <c r="L8" s="136" t="s">
        <v>59</v>
      </c>
      <c r="M8" s="189"/>
      <c r="N8" s="189"/>
      <c r="O8" s="190"/>
    </row>
    <row r="9" spans="1:15">
      <c r="A9" s="118"/>
      <c r="B9" s="119" t="s">
        <v>45</v>
      </c>
      <c r="C9" s="120"/>
      <c r="D9" s="120"/>
      <c r="E9" s="120"/>
      <c r="F9" s="121"/>
      <c r="G9" s="121"/>
      <c r="H9" s="46"/>
      <c r="I9" s="46"/>
      <c r="J9" s="46"/>
      <c r="K9" s="46"/>
      <c r="L9" s="46"/>
      <c r="M9" s="121"/>
      <c r="N9" s="121"/>
      <c r="O9" s="122"/>
    </row>
    <row r="10" spans="1:15">
      <c r="A10" s="45">
        <v>1</v>
      </c>
      <c r="B10" s="123" t="s">
        <v>52</v>
      </c>
      <c r="C10" s="124">
        <f>SUM(C11:C17)</f>
        <v>0</v>
      </c>
      <c r="D10" s="124">
        <f>SUM(D11:D17)</f>
        <v>0</v>
      </c>
      <c r="E10" s="124">
        <f>SUM(E11:E17)</f>
        <v>0</v>
      </c>
      <c r="F10" s="125">
        <f t="shared" ref="F10:O10" si="0">SUM(F11:F17)</f>
        <v>0</v>
      </c>
      <c r="G10" s="125">
        <f t="shared" si="0"/>
        <v>0</v>
      </c>
      <c r="H10" s="124">
        <f t="shared" si="0"/>
        <v>0</v>
      </c>
      <c r="I10" s="124">
        <f t="shared" si="0"/>
        <v>0</v>
      </c>
      <c r="J10" s="124">
        <f t="shared" si="0"/>
        <v>0</v>
      </c>
      <c r="K10" s="124">
        <f t="shared" si="0"/>
        <v>0</v>
      </c>
      <c r="L10" s="124">
        <f t="shared" si="0"/>
        <v>0</v>
      </c>
      <c r="M10" s="125">
        <f>SUM(M11:M17)</f>
        <v>0</v>
      </c>
      <c r="N10" s="125">
        <f t="shared" si="0"/>
        <v>0</v>
      </c>
      <c r="O10" s="126">
        <f t="shared" si="0"/>
        <v>0</v>
      </c>
    </row>
    <row r="11" spans="1:15">
      <c r="A11" s="45">
        <v>1.1000000000000001</v>
      </c>
      <c r="B11" s="47"/>
      <c r="C11" s="41"/>
      <c r="D11" s="41"/>
      <c r="E11" s="124">
        <f t="shared" ref="E11:E17" si="1">C11+D11</f>
        <v>0</v>
      </c>
      <c r="F11" s="41"/>
      <c r="G11" s="41"/>
      <c r="H11" s="41"/>
      <c r="I11" s="41"/>
      <c r="J11" s="41"/>
      <c r="K11" s="127"/>
      <c r="L11" s="127"/>
      <c r="M11" s="124">
        <f>C11+F11-H11-I11</f>
        <v>0</v>
      </c>
      <c r="N11" s="124">
        <f>D11+G11+H11-J11+K11-L11</f>
        <v>0</v>
      </c>
      <c r="O11" s="126">
        <f t="shared" ref="O11:O17" si="2">M11+N11</f>
        <v>0</v>
      </c>
    </row>
    <row r="12" spans="1:15">
      <c r="A12" s="45">
        <v>1.2</v>
      </c>
      <c r="B12" s="47"/>
      <c r="C12" s="41"/>
      <c r="D12" s="41"/>
      <c r="E12" s="124">
        <f t="shared" si="1"/>
        <v>0</v>
      </c>
      <c r="F12" s="41"/>
      <c r="G12" s="41"/>
      <c r="H12" s="41"/>
      <c r="I12" s="41"/>
      <c r="J12" s="41"/>
      <c r="K12" s="127"/>
      <c r="L12" s="127"/>
      <c r="M12" s="124">
        <f t="shared" ref="M12:M17" si="3">C12+F12-H12-I12</f>
        <v>0</v>
      </c>
      <c r="N12" s="124">
        <f t="shared" ref="N12:N17" si="4">D12+G12+H12-J12+K12-L12</f>
        <v>0</v>
      </c>
      <c r="O12" s="126">
        <f t="shared" si="2"/>
        <v>0</v>
      </c>
    </row>
    <row r="13" spans="1:15">
      <c r="A13" s="45">
        <v>1.3</v>
      </c>
      <c r="B13" s="47"/>
      <c r="C13" s="41"/>
      <c r="D13" s="41"/>
      <c r="E13" s="124">
        <f t="shared" si="1"/>
        <v>0</v>
      </c>
      <c r="F13" s="41"/>
      <c r="G13" s="41"/>
      <c r="H13" s="41"/>
      <c r="I13" s="41"/>
      <c r="J13" s="41"/>
      <c r="K13" s="127"/>
      <c r="L13" s="127"/>
      <c r="M13" s="124">
        <f t="shared" si="3"/>
        <v>0</v>
      </c>
      <c r="N13" s="124">
        <f t="shared" si="4"/>
        <v>0</v>
      </c>
      <c r="O13" s="126">
        <f t="shared" si="2"/>
        <v>0</v>
      </c>
    </row>
    <row r="14" spans="1:15">
      <c r="A14" s="45">
        <v>1.4</v>
      </c>
      <c r="B14" s="47"/>
      <c r="C14" s="41"/>
      <c r="D14" s="41"/>
      <c r="E14" s="124">
        <f t="shared" si="1"/>
        <v>0</v>
      </c>
      <c r="F14" s="41"/>
      <c r="G14" s="41"/>
      <c r="H14" s="41"/>
      <c r="I14" s="41"/>
      <c r="J14" s="41"/>
      <c r="K14" s="127"/>
      <c r="L14" s="127"/>
      <c r="M14" s="124">
        <f t="shared" si="3"/>
        <v>0</v>
      </c>
      <c r="N14" s="124">
        <f t="shared" si="4"/>
        <v>0</v>
      </c>
      <c r="O14" s="126">
        <f t="shared" si="2"/>
        <v>0</v>
      </c>
    </row>
    <row r="15" spans="1:15">
      <c r="A15" s="45">
        <v>1.5</v>
      </c>
      <c r="B15" s="47"/>
      <c r="C15" s="41"/>
      <c r="D15" s="41"/>
      <c r="E15" s="124">
        <f t="shared" si="1"/>
        <v>0</v>
      </c>
      <c r="F15" s="41"/>
      <c r="G15" s="41"/>
      <c r="H15" s="41"/>
      <c r="I15" s="41"/>
      <c r="J15" s="41"/>
      <c r="K15" s="127"/>
      <c r="L15" s="127"/>
      <c r="M15" s="124">
        <f t="shared" si="3"/>
        <v>0</v>
      </c>
      <c r="N15" s="124">
        <f t="shared" si="4"/>
        <v>0</v>
      </c>
      <c r="O15" s="126">
        <f t="shared" si="2"/>
        <v>0</v>
      </c>
    </row>
    <row r="16" spans="1:15">
      <c r="A16" s="45">
        <v>1.6</v>
      </c>
      <c r="B16" s="47"/>
      <c r="C16" s="41"/>
      <c r="D16" s="41"/>
      <c r="E16" s="124">
        <f t="shared" si="1"/>
        <v>0</v>
      </c>
      <c r="F16" s="41"/>
      <c r="G16" s="41"/>
      <c r="H16" s="41"/>
      <c r="I16" s="41"/>
      <c r="J16" s="41"/>
      <c r="K16" s="127"/>
      <c r="L16" s="127"/>
      <c r="M16" s="124">
        <f>C16+F16-H16-I16</f>
        <v>0</v>
      </c>
      <c r="N16" s="124">
        <f t="shared" si="4"/>
        <v>0</v>
      </c>
      <c r="O16" s="126">
        <f t="shared" si="2"/>
        <v>0</v>
      </c>
    </row>
    <row r="17" spans="1:15">
      <c r="A17" s="45" t="s">
        <v>9</v>
      </c>
      <c r="B17" s="47"/>
      <c r="C17" s="41"/>
      <c r="D17" s="41"/>
      <c r="E17" s="124">
        <f t="shared" si="1"/>
        <v>0</v>
      </c>
      <c r="F17" s="41"/>
      <c r="G17" s="41"/>
      <c r="H17" s="41"/>
      <c r="I17" s="41"/>
      <c r="J17" s="41"/>
      <c r="K17" s="127"/>
      <c r="L17" s="127"/>
      <c r="M17" s="124">
        <f t="shared" si="3"/>
        <v>0</v>
      </c>
      <c r="N17" s="124">
        <f t="shared" si="4"/>
        <v>0</v>
      </c>
      <c r="O17" s="126">
        <f t="shared" si="2"/>
        <v>0</v>
      </c>
    </row>
    <row r="18" spans="1:15">
      <c r="A18" s="118"/>
      <c r="B18" s="37" t="s">
        <v>46</v>
      </c>
      <c r="C18" s="120"/>
      <c r="D18" s="120"/>
      <c r="E18" s="120"/>
      <c r="F18" s="120"/>
      <c r="G18" s="120"/>
      <c r="H18" s="120"/>
      <c r="I18" s="120"/>
      <c r="J18" s="120"/>
      <c r="K18" s="128"/>
      <c r="L18" s="128"/>
      <c r="M18" s="120"/>
      <c r="N18" s="120"/>
      <c r="O18" s="122"/>
    </row>
    <row r="19" spans="1:15">
      <c r="A19" s="45">
        <v>2</v>
      </c>
      <c r="B19" s="129" t="s">
        <v>52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>
        <f t="shared" ref="M19" si="5">C19+F19-H19-I19</f>
        <v>0</v>
      </c>
      <c r="N19" s="124">
        <f t="shared" ref="N19" si="6">D19+G19+H19-J19+K19-L19</f>
        <v>0</v>
      </c>
      <c r="O19" s="126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/mZwtUJkEV8sBwXntvDrKJ+A+vSqJTSOL/3Uxtno2c0=</DigestValue>
    </Reference>
    <Reference Type="http://www.w3.org/2000/09/xmldsig#Object" URI="#idOfficeObject">
      <DigestMethod Algorithm="http://www.w3.org/2001/04/xmlenc#sha256"/>
      <DigestValue>v76YuZFNp0RdywR/IdsGMHG2WwWB2HSxiGMxfM4hz8M=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T8QRGexde7JthCuZJTRv1zHBUowjI9DjL4e5buFs5rU=</DigestValue>
    </Reference>
  </SignedInfo>
  <SignatureValue>mQxrZHR2wloumMPKqL+cww5t8iux56Ep8aZpG1LYjVajF/v22oV6Ax7wn0tqOOdbd9tow6jNkMuK
GIi2Guv8igqkQJTb3Kkr/P44koCPFZ/5Kq+PfFLlxVNUd1ySL9ph28Ek6D2p5YCfW2TyPOgM+Nq3
+WCMWa5+l3Dbypep5PjrloZQrQgSvh8eq5APD7irV7oKJbTADxkXJq9RdXjvc4yxls7WafQ+Gatl
LAiAQ7p5AfI0lj4cyvJ3GBLp2i9xSWh53Heyb720KGowDVsy6wrbmNKDsX9VDId8O9ZJKfYREL/7
i3J6y+JnOT1N7lWxeEkdb54NAoCbJuEmhuxMpw==</SignatureValue>
  <KeyInfo>
    <X509Data>
      <X509Certificate>MIIGRDCCBSygAwIBAgIKOR1q0AADAAIU9jANBgkqhkiG9w0BAQsFADBKMRIwEAYKCZImiZPyLGQBGRYCZ2UxEzARBgoJkiaJk/IsZAEZFgNuYmcxHzAdBgNVBAMTFk5CRyBDbGFzcyAyIElOVCBTdWIgQ0EwHhcNMjIwNTEwMTIyOTE5WhcNMjQwNTA5MTIyOTE5WjBCMR8wHQYDVQQKExZKU0MgUGFzaGEgQmFuayBHZW9yZ2lhMR8wHQYDVQQDExZCUEIgLSBMZWxhIEdvZ2lhc2h2aWxpMIIBIjANBgkqhkiG9w0BAQEFAAOCAQ8AMIIBCgKCAQEA0ddczz12HceaHg0KDFduu5pEaRvWaOgOCwdGO5L+fFzmRdp03FY11crIhXvvHRrwCKf+EKhhZ2QfTJbMxchRBgPCvfLh+RGnAYDqaUhRpALjhMX3+rIumvgyHsoUQ2U1YOjlCJQGAQmT4ssymvfuoslcicRNJ7kbibSeksmAN3u/Gr4FSteZBK1zm3JBF5h83oYC2S+EPEEp+nbhR6A2TljdP85Jnyr2fd4vqLuvbS4e9t/O/j4R7mfvRhzYj3/mMKExEMsTHU+hD+d0CMFm/OtSCUtSMxAPavOjzMRaINLSj5oYKsVGqW92AkL0P4AAcF+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T+74PsHBj8lcaDmAovHaedEeJ/Kg0VtdFGeCVBq7R055LaYs7hlZveO8CAQvCFCmWwyYzYSppmIfKB5pXmOUs0i5hMgqiKwEHJbzyJlVQw71gz2rwcc6KR9j/FqQ+gsB7HAbdX+05Rgywq2Jx72DaZcKCcJ9FRd8XYt9xSwhSvScGp8tKVza/Yq+hhfw0AAaUClX1qcnrf0WdKZmEXYQoDBahO+ewsuN4aIuPRCXedsT4APKKnEhtt85yLXiapLTpMHKpyrJXjwtKPkyAnr1+51VyX3cEqBgYzmk4mGD9Lp6K85h0mW8oGIb8UJxj7lnetQSBjQd3VskIMCm1iIE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s2kO8izYjEtSNdkeAAhNnNPY1Fl/RaGfi35P4nK9Q2k=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8JLv0b1w1YJ2DVvwkDZ2ND/Gq/gxrhDQuj6SM+ycvsA=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lXgMTPKXngu5F/1/nl1sAMZ7J2FWEBvqfOBUVKubSpc=</DigestValue>
      </Reference>
      <Reference URI="/xl/styles.xml?ContentType=application/vnd.openxmlformats-officedocument.spreadsheetml.styles+xml">
        <DigestMethod Algorithm="http://www.w3.org/2001/04/xmlenc#sha256"/>
        <DigestValue>2V6b8JL3/afnwbU93AxiX2oLOYfdQbXpBpGgBz1oA+g=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6cvk1HJuR5TBaA9r/xUcv28An3ah7Mi8TK9EPEPHERM=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fc5hLG+bagCsEafzQ1Ld+6NgDaXaPcPwrZWubh91nfE=</DigestValue>
      </Reference>
      <Reference URI="/xl/worksheets/sheet2.xml?ContentType=application/vnd.openxmlformats-officedocument.spreadsheetml.worksheet+xml">
        <DigestMethod Algorithm="http://www.w3.org/2001/04/xmlenc#sha256"/>
        <DigestValue>M9q23zMxK7CdtkctG1TJLbMflyQKQoua0sqyVWKsu2g=</DigestValue>
      </Reference>
      <Reference URI="/xl/worksheets/sheet3.xml?ContentType=application/vnd.openxmlformats-officedocument.spreadsheetml.worksheet+xml">
        <DigestMethod Algorithm="http://www.w3.org/2001/04/xmlenc#sha256"/>
        <DigestValue>Zmnti+m+XGh9eJCIZzsNp8fdlaQReC2UuHvorc46nzE=</DigestValue>
      </Reference>
      <Reference URI="/xl/worksheets/sheet4.xml?ContentType=application/vnd.openxmlformats-officedocument.spreadsheetml.worksheet+xml">
        <DigestMethod Algorithm="http://www.w3.org/2001/04/xmlenc#sha256"/>
        <DigestValue>O+LGsRSNSQYWuHzzC3wLVsgShTNWPWp3UOfaOUXXzss=</DigestValue>
      </Reference>
      <Reference URI="/xl/worksheets/sheet5.xml?ContentType=application/vnd.openxmlformats-officedocument.spreadsheetml.worksheet+xml">
        <DigestMethod Algorithm="http://www.w3.org/2001/04/xmlenc#sha256"/>
        <DigestValue>lXJW8r9yWmkNfVlsIDBXyihRqBSvUm4t8oF+driaRBI=</DigestValue>
      </Reference>
      <Reference URI="/xl/worksheets/sheet6.xml?ContentType=application/vnd.openxmlformats-officedocument.spreadsheetml.worksheet+xml">
        <DigestMethod Algorithm="http://www.w3.org/2001/04/xmlenc#sha256"/>
        <DigestValue>GMEhj4au6k39RpUF/k3aX0GbL1OgO0bQCH6Y8jKP0Yw=</DigestValue>
      </Reference>
      <Reference URI="/xl/worksheets/sheet7.xml?ContentType=application/vnd.openxmlformats-officedocument.spreadsheetml.worksheet+xml">
        <DigestMethod Algorithm="http://www.w3.org/2001/04/xmlenc#sha256"/>
        <DigestValue>o0jkXXr++pNZOOhBxBRDMCSC4A3zAK9L1f4/JsYd4wE=</DigestValue>
      </Reference>
      <Reference URI="/xl/worksheets/sheet8.xml?ContentType=application/vnd.openxmlformats-officedocument.spreadsheetml.worksheet+xml">
        <DigestMethod Algorithm="http://www.w3.org/2001/04/xmlenc#sha256"/>
        <DigestValue>93UW9QTOgBwYXytVqj0UUTSzHTx2DfXRRpBtt/pUnlg=</DigestValue>
      </Reference>
      <Reference URI="/xl/worksheets/sheet9.xml?ContentType=application/vnd.openxmlformats-officedocument.spreadsheetml.worksheet+xml">
        <DigestMethod Algorithm="http://www.w3.org/2001/04/xmlenc#sha256"/>
        <DigestValue>4rEcO8lAKnoKQ4jJRvEQ5XurqgJlbQVqKRPYbPHVw+I=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2024-02-21T07:09:38Z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16.0.17126/26</OfficeVersion>
          <ApplicationVersion>16.0.17126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2024-02-21T07:09:38Z</xd:SigningTime>
          <xd:SigningCertificate>
            <xd:Cert>
              <xd:CertDigest>
                <DigestMethod Algorithm="http://www.w3.org/2001/04/xmlenc#sha256"/>
                <DigestValue>6V1++79Qr/cLBXm7sWgQTCsAgEkJU8Qi3Wf6ZrbZ0bo=</DigestValue>
              </xd:CertDigest>
              <xd:IssuerSerial>
                <X509IssuerName>CN=NBG Class 2 INT Sub CA, DC=nbg, DC=ge</X509IssuerName>
                <X509SerialNumber>269717541753483415393526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PM98AKX6h0gI42cXe3kUK/7rwP3NquG73vUcf635bqQ=</DigestValue>
    </Reference>
    <Reference Type="http://www.w3.org/2000/09/xmldsig#Object" URI="#idOfficeObject">
      <DigestMethod Algorithm="http://www.w3.org/2001/04/xmlenc#sha256"/>
      <DigestValue>v76YuZFNp0RdywR/IdsGMHG2WwWB2HSxiGMxfM4hz8M=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ahtWmwxFA04mEBi7yq6690qFYdWLH96GA/PEbUTnpag=</DigestValue>
    </Reference>
  </SignedInfo>
  <SignatureValue>OmaYZqmfBty2uL+7ot1AL2IBhjjcfES7DrPO9sqkSO5q3yFPE7+5DidrLXuXaAuRJ0IeWeajjTBy
BqzLddeqII8q456NcVBvWlPv204Cu07K23l6RJ+lxGvVixRv8I0z/WUREEYraNjoWmIoy3hFGm1T
H+f9FKi2OTFR6s3gq7KCj0nVddbERQp/tfujrMfCOiYIHVmU9ZFJGXXCUxhK5NSVjzTXVGr3+iEU
t63JF9dtnmkjBJzFiZZjoiZ73yloadSrlpiO7K7H6eOswQ0tRBXPZjk/TjJQlKgMFpOdXQh+h9vm
FF6wmDslvBN2zE1N3tGa6UaoNihI0WHqwp1djw==</SignatureValue>
  <KeyInfo>
    <X509Data>
      <X509Certificate>MIIGRTCCBS2gAwIBAgIKUWli5wADAAI9xDANBgkqhkiG9w0BAQsFADBKMRIwEAYKCZImiZPyLGQBGRYCZ2UxEzARBgoJkiaJk/IsZAEZFgNuYmcxHzAdBgNVBAMTFk5CRyBDbGFzcyAyIElOVCBTdWIgQ0EwHhcNMjMwOTA2MDc1NDA1WhcNMjUwOTA1MDc1NDA1WjBDMR8wHQYDVQQKExZKU0MgUGFzaGEgQmFuayBHZW9yZ2lhMSAwHgYDVQQDExdCUEIgLSBNaWtoZWlsIElha29iaWR6ZTCCASIwDQYJKoZIhvcNAQEBBQADggEPADCCAQoCggEBAOU0Q5NPqBtLFffHvZdNOZYas36rdPChTULZI6+DQD1P1ASlbXajyAS8+Y+Ur8Rszbh5cLCdfD6R3bu983Gf42eqeDmf/lnRxyvbDpfTX9f90wGcblDcNjRXece9JOAG1ri1RPsSUk/UmUqDKUMbtPC3e96yRFrMD1UjWmUsu3u7ysTZp+X/sr2JW0m+TiqHS4CSncyjSFwDIW8OjdVgdxftl6KR3sCyQVnZ6S+kBcN1eAUtJOR8yLneFGRHyOBsN801k5Hb8O8jWV9W9KM7aDE+DvTAJwSrlUbOfdmavMPwovf/2A9ZQfTg1IiBtAPjdBD17owHyGFifABpRarmbecCAwEAAaOCAzIwggMuMDwGCSsGAQQBgjcVBwQvMC0GJSsGAQQBgjcVCOayYION9USGgZkJg7ihSoO+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/rHjaPn1+ixCQKIouBCkH8VLyK3Em8bJO8fcdxh3UP4pUGTN3qJqnYitDnzw0Pkccv4d6hbxEUqgwlVOzKZHfGI40j5XhvR0vYa7QoAAISEWC3kwMATw66rkW5/Dgk8viNj91k+P4kHGfYNXcBdCGeQkHzOV7DQeu6Dz7Go5+GllOvJGxBoPDp5NFLs7emolJW4fYBH5zErY6g00/AzCB5JL791FIOwoyZXTu+spN7TpeDNlcEipR2YHoWNLj1KJZMPv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s2kO8izYjEtSNdkeAAhNnNPY1Fl/RaGfi35P4nK9Q2k=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8JLv0b1w1YJ2DVvwkDZ2ND/Gq/gxrhDQuj6SM+ycvsA=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lXgMTPKXngu5F/1/nl1sAMZ7J2FWEBvqfOBUVKubSpc=</DigestValue>
      </Reference>
      <Reference URI="/xl/styles.xml?ContentType=application/vnd.openxmlformats-officedocument.spreadsheetml.styles+xml">
        <DigestMethod Algorithm="http://www.w3.org/2001/04/xmlenc#sha256"/>
        <DigestValue>2V6b8JL3/afnwbU93AxiX2oLOYfdQbXpBpGgBz1oA+g=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6cvk1HJuR5TBaA9r/xUcv28An3ah7Mi8TK9EPEPHERM=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fc5hLG+bagCsEafzQ1Ld+6NgDaXaPcPwrZWubh91nfE=</DigestValue>
      </Reference>
      <Reference URI="/xl/worksheets/sheet2.xml?ContentType=application/vnd.openxmlformats-officedocument.spreadsheetml.worksheet+xml">
        <DigestMethod Algorithm="http://www.w3.org/2001/04/xmlenc#sha256"/>
        <DigestValue>M9q23zMxK7CdtkctG1TJLbMflyQKQoua0sqyVWKsu2g=</DigestValue>
      </Reference>
      <Reference URI="/xl/worksheets/sheet3.xml?ContentType=application/vnd.openxmlformats-officedocument.spreadsheetml.worksheet+xml">
        <DigestMethod Algorithm="http://www.w3.org/2001/04/xmlenc#sha256"/>
        <DigestValue>Zmnti+m+XGh9eJCIZzsNp8fdlaQReC2UuHvorc46nzE=</DigestValue>
      </Reference>
      <Reference URI="/xl/worksheets/sheet4.xml?ContentType=application/vnd.openxmlformats-officedocument.spreadsheetml.worksheet+xml">
        <DigestMethod Algorithm="http://www.w3.org/2001/04/xmlenc#sha256"/>
        <DigestValue>O+LGsRSNSQYWuHzzC3wLVsgShTNWPWp3UOfaOUXXzss=</DigestValue>
      </Reference>
      <Reference URI="/xl/worksheets/sheet5.xml?ContentType=application/vnd.openxmlformats-officedocument.spreadsheetml.worksheet+xml">
        <DigestMethod Algorithm="http://www.w3.org/2001/04/xmlenc#sha256"/>
        <DigestValue>lXJW8r9yWmkNfVlsIDBXyihRqBSvUm4t8oF+driaRBI=</DigestValue>
      </Reference>
      <Reference URI="/xl/worksheets/sheet6.xml?ContentType=application/vnd.openxmlformats-officedocument.spreadsheetml.worksheet+xml">
        <DigestMethod Algorithm="http://www.w3.org/2001/04/xmlenc#sha256"/>
        <DigestValue>GMEhj4au6k39RpUF/k3aX0GbL1OgO0bQCH6Y8jKP0Yw=</DigestValue>
      </Reference>
      <Reference URI="/xl/worksheets/sheet7.xml?ContentType=application/vnd.openxmlformats-officedocument.spreadsheetml.worksheet+xml">
        <DigestMethod Algorithm="http://www.w3.org/2001/04/xmlenc#sha256"/>
        <DigestValue>o0jkXXr++pNZOOhBxBRDMCSC4A3zAK9L1f4/JsYd4wE=</DigestValue>
      </Reference>
      <Reference URI="/xl/worksheets/sheet8.xml?ContentType=application/vnd.openxmlformats-officedocument.spreadsheetml.worksheet+xml">
        <DigestMethod Algorithm="http://www.w3.org/2001/04/xmlenc#sha256"/>
        <DigestValue>93UW9QTOgBwYXytVqj0UUTSzHTx2DfXRRpBtt/pUnlg=</DigestValue>
      </Reference>
      <Reference URI="/xl/worksheets/sheet9.xml?ContentType=application/vnd.openxmlformats-officedocument.spreadsheetml.worksheet+xml">
        <DigestMethod Algorithm="http://www.w3.org/2001/04/xmlenc#sha256"/>
        <DigestValue>4rEcO8lAKnoKQ4jJRvEQ5XurqgJlbQVqKRPYbPHVw+I=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16.0.17126/26</OfficeVersion>
          <ApplicationVersion>16.0.17126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2024-02-21T07:13:07Z</xd:SigningTime>
          <xd:SigningCertificate>
            <xd:Cert>
              <xd:CertDigest>
                <DigestMethod Algorithm="http://www.w3.org/2001/04/xmlenc#sha256"/>
                <DigestValue>kq96ANjMEh57xbF5Ile7UsSX8PP5m3uaEUKiwgmziS8=</DigestValue>
              </xd:CertDigest>
              <xd:IssuerSerial>
                <X509IssuerName>CN=NBG Class 2 INT Sub CA, DC=nbg, DC=ge</X509IssuerName>
                <X509SerialNumber>384455719905128987377092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c7ad2-60a5-409e-8203-10f940b19acd_Enabled">
    <vt:lpwstr>true</vt:lpwstr>
  </property>
  <property fmtid="{D5CDD505-2E9C-101B-9397-08002B2CF9AE}" pid="3" name="MSIP_Label_706c7ad2-60a5-409e-8203-10f940b19acd_SetDate">
    <vt:lpwstr>2024-01-31T11:57:37Z</vt:lpwstr>
  </property>
  <property fmtid="{D5CDD505-2E9C-101B-9397-08002B2CF9AE}" pid="4" name="MSIP_Label_706c7ad2-60a5-409e-8203-10f940b19acd_Method">
    <vt:lpwstr>Standard</vt:lpwstr>
  </property>
  <property fmtid="{D5CDD505-2E9C-101B-9397-08002B2CF9AE}" pid="5" name="MSIP_Label_706c7ad2-60a5-409e-8203-10f940b19acd_Name">
    <vt:lpwstr>For internal use only C1</vt:lpwstr>
  </property>
  <property fmtid="{D5CDD505-2E9C-101B-9397-08002B2CF9AE}" pid="6" name="MSIP_Label_706c7ad2-60a5-409e-8203-10f940b19acd_SiteId">
    <vt:lpwstr>91e167b0-e7f3-47d0-b08e-ac1e6b839fc3</vt:lpwstr>
  </property>
  <property fmtid="{D5CDD505-2E9C-101B-9397-08002B2CF9AE}" pid="7" name="MSIP_Label_706c7ad2-60a5-409e-8203-10f940b19acd_ActionId">
    <vt:lpwstr>3f3f31b1-405d-4425-b957-3e7cfd7b5661</vt:lpwstr>
  </property>
  <property fmtid="{D5CDD505-2E9C-101B-9397-08002B2CF9AE}" pid="8" name="MSIP_Label_706c7ad2-60a5-409e-8203-10f940b19acd_ContentBits">
    <vt:lpwstr>2</vt:lpwstr>
  </property>
</Properties>
</file>