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A398B289-0036-41F4-9BF8-A480066EA745}" xr6:coauthVersionLast="45" xr6:coauthVersionMax="45" xr10:uidLastSave="{00000000-0000-0000-0000-000000000000}"/>
  <bookViews>
    <workbookView xWindow="-120" yWindow="-120" windowWidth="29040" windowHeight="17520" tabRatio="919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0" l="1"/>
  <c r="E10" i="40"/>
  <c r="C7" i="40"/>
  <c r="C10" i="40" s="1"/>
  <c r="B2" i="50" l="1"/>
  <c r="B1" i="50"/>
  <c r="B2" i="63"/>
  <c r="B1" i="63"/>
  <c r="B2" i="72"/>
  <c r="B1" i="72"/>
  <c r="B2" i="48"/>
  <c r="B1" i="48"/>
  <c r="B2" i="40"/>
  <c r="B1" i="40"/>
  <c r="B2" i="39"/>
  <c r="B1" i="39"/>
  <c r="B2" i="68"/>
  <c r="B1" i="68"/>
  <c r="B2" i="67"/>
  <c r="B1" i="67"/>
  <c r="F10" i="40" l="1"/>
  <c r="N19" i="63"/>
  <c r="M19" i="63"/>
  <c r="O19" i="63" s="1"/>
  <c r="D15" i="48" l="1"/>
  <c r="G17" i="50" l="1"/>
  <c r="F17" i="50"/>
  <c r="E17" i="50"/>
  <c r="D17" i="50"/>
  <c r="C17" i="50"/>
  <c r="G12" i="50"/>
  <c r="G22" i="50" s="1"/>
  <c r="F12" i="50"/>
  <c r="F22" i="50" s="1"/>
  <c r="E12" i="50"/>
  <c r="D12" i="50"/>
  <c r="C12" i="50"/>
  <c r="C22" i="50" s="1"/>
  <c r="G7" i="50"/>
  <c r="F7" i="50"/>
  <c r="E7" i="50"/>
  <c r="D7" i="50"/>
  <c r="C7" i="50"/>
  <c r="F15" i="48"/>
  <c r="E15" i="48"/>
  <c r="F7" i="48"/>
  <c r="F22" i="48" s="1"/>
  <c r="E7" i="48"/>
  <c r="D7" i="48"/>
  <c r="D22" i="48" s="1"/>
  <c r="D31" i="67"/>
  <c r="C31" i="67"/>
  <c r="D24" i="67"/>
  <c r="C24" i="67"/>
  <c r="D16" i="67"/>
  <c r="C16" i="67"/>
  <c r="D22" i="50" l="1"/>
  <c r="E22" i="48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<sst xmlns="http://schemas.openxmlformats.org/spreadsheetml/2006/main" count="226" uniqueCount="132">
  <si>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</si>
  <si>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</si>
  <si>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</si>
  <si>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</si>
  <si>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</si>
  <si>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</si>
  <si>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</si>
  <si>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</si>
  <si>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</si>
  <si>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</si>
  <si>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</si>
  <si>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</si>
  <si>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</si>
  <si>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</si>
  <si>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</si>
  <si>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</si>
  <si>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</si>
  <si>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</si>
  <si>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</si>
  <si>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</si>
  <si>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</si>
  <si>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</si>
  <si>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</si>
  <si>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</si>
  <si>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</si>
  <si>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</si>
  <si>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</si>
  <si>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</si>
  <si>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</si>
  <si>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</si>
  <si>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</si>
  <si>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</si>
  <si>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</si>
  <si>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</si>
  <si>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</si>
  <si>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</si>
  <si>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</si>
  <si>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</si>
  <si>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</si>
  <si>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</si>
  <si>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</si>
  <si>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</si>
  <si>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</si>
  <si>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</si>
  <si>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</si>
  <si>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</si>
  <si>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</si>
  <si>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</si>
  <si>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</si>
  <si>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</si>
  <si>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</si>
  <si>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</si>
  <si>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</si>
  <si>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</si>
  <si>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</si>
  <si>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</si>
  <si>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</si>
  <si>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</si>
  <si>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</si>
  <si>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</si>
  <si>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</si>
  <si>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</si>
  <si>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</si>
  <si>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</si>
  <si>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</si>
  <si>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</si>
  <si>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</si>
  <si>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</si>
  <si>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</si>
  <si>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</si>
  <si>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</si>
  <si>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</si>
  <si>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</si>
  <si>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</si>
  <si>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</si>
  <si>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</si>
  <si>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</si>
  <si>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</si>
  <si>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</si>
  <si>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</si>
  <si>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</si>
  <si>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</si>
  <si>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</si>
  <si>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</si>
  <si>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</si>
  <si>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</si>
  <si>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</si>
  <si>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</si>
  <si>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</si>
  <si>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</si>
  <si>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</si>
  <si>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</si>
  <si>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</si>
  <si>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</si>
  <si>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</si>
  <si>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</si>
  <si>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</si>
  <si>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</si>
  <si>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</si>
  <si>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</si>
  <si>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</si>
  <si>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</si>
  <si>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</si>
  <si>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</si>
  <si>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</si>
  <si>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</si>
  <si>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</si>
  <si>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</si>
  <si>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</si>
  <si>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</si>
  <si>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</si>
  <si>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</si>
  <si>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</si>
  <si>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</si>
  <si>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</si>
  <si>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</si>
  <si>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</si>
  <si>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</si>
  <si>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</si>
  <si>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</si>
  <si>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Cash and cash equivalents</t>
  </si>
  <si>
    <t>Amounts due from financial institutions</t>
  </si>
  <si>
    <t>Investment securities at amortized cost</t>
  </si>
  <si>
    <t>Property, plant and equipment</t>
  </si>
  <si>
    <t>Intangible assets</t>
  </si>
  <si>
    <t>Deferred tax asset</t>
  </si>
  <si>
    <t>Other assets</t>
  </si>
  <si>
    <t>Amounts due to customers</t>
  </si>
  <si>
    <t>Current tax liabilities</t>
  </si>
  <si>
    <t>Other liabilities</t>
  </si>
  <si>
    <t>Paid in capital</t>
  </si>
  <si>
    <t>Retained earnings/(accumulated losses)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</si>
</sst>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0.0%"/>
    <numFmt numFmtId="171" formatCode="[$-409]dd\-mmm\-yy;@"/>
    <numFmt numFmtId="172" formatCode="[$-409]mmm\-yy;@"/>
    <numFmt numFmtId="173" formatCode="_ * #,##0.00_)&quot;F&quot;_ ;_ * \(#,##0.00\)&quot;F&quot;_ ;_ * &quot;-&quot;??_)&quot;F&quot;_ ;_ @_ "/>
    <numFmt numFmtId="174" formatCode="_(* #,##0.0_);_(* \(#,##0.00\);_(* &quot;-&quot;??_);_(@_)"/>
    <numFmt numFmtId="175" formatCode="General_)"/>
    <numFmt numFmtId="176" formatCode="0.000"/>
    <numFmt numFmtId="177" formatCode="&quot;fl&quot;#,##0_);\(&quot;fl&quot;#,##0\)"/>
    <numFmt numFmtId="178" formatCode="&quot;fl&quot;#,##0_);[Red]\(&quot;fl&quot;#,##0\)"/>
    <numFmt numFmtId="179" formatCode="&quot;fl&quot;#,##0.00_);\(&quot;fl&quot;#,##0.00\)"/>
    <numFmt numFmtId="180" formatCode="_-* #,##0.00_$_-;\-* #,##0.00_$_-;_-* &quot;-&quot;??_$_-;_-@_-"/>
    <numFmt numFmtId="181" formatCode="_-* #,##0.00\ _L_a_r_i_-;\-* #,##0.00\ _L_a_r_i_-;_-* &quot;-&quot;??\ _L_a_r_i_-;_-@_-"/>
    <numFmt numFmtId="182" formatCode="[$-409]d\-mmm\-yy;@"/>
    <numFmt numFmtId="183" formatCode="_-* #,##0.00\ _D_M_-;\-* #,##0.00\ _D_M_-;_-* &quot;-&quot;??\ _D_M_-;_-@_-"/>
    <numFmt numFmtId="184" formatCode="&quot;balance  &quot;[$-409]d\-mmm\-yy;@"/>
    <numFmt numFmtId="185" formatCode="mmmm\-yy"/>
    <numFmt numFmtId="186" formatCode="_-* #,##0_ð_._-;\-* #,##0_ð_._-;_-* &quot;-&quot;_ð_._-;_-@_-"/>
    <numFmt numFmtId="187" formatCode="_-* #,##0.00_ð_._-;\-* #,##0.00_ð_._-;_-* &quot;-&quot;??_ð_._-;_-@_-"/>
    <numFmt numFmtId="188" formatCode="&quot;See Note &quot;\ #"/>
    <numFmt numFmtId="189" formatCode="\60\4\7\:"/>
    <numFmt numFmtId="190" formatCode="&quot;p.&quot;#,##0.00;[Red]\-&quot;p.&quot;#,##0.00"/>
    <numFmt numFmtId="191" formatCode="0.00000"/>
    <numFmt numFmtId="192" formatCode="&quot;fl&quot;#,##0.00_);[Red]\(&quot;fl&quot;#,##0.00\)"/>
    <numFmt numFmtId="193" formatCode="_(&quot;fl&quot;* #,##0_);_(&quot;fl&quot;* \(#,##0\);_(&quot;fl&quot;* &quot;-&quot;_);_(@_)"/>
    <numFmt numFmtId="194" formatCode="&quot;Fr.&quot;\ #,##0;[Red]&quot;Fr.&quot;\ \-#,##0"/>
    <numFmt numFmtId="195" formatCode="_(&quot;¤&quot;* #,##0.00_);_(&quot;¤&quot;* \(#,##0.00\);_(&quot;¤&quot;* &quot;-&quot;??_);_(@_)"/>
    <numFmt numFmtId="196" formatCode="#,##0_ ;[Red]\-#,##0\ "/>
    <numFmt numFmtId="197" formatCode="_-* #,##0_-;\-* #,##0_-;_-* &quot;-&quot;??_-;_-@_-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957">
    <xf numFmtId="0" fontId="0" fillId="0" borderId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71" fontId="10" fillId="36" borderId="0"/>
    <xf numFmtId="172" fontId="10" fillId="36" borderId="0"/>
    <xf numFmtId="171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0" fontId="16" fillId="38" borderId="0" applyNumberFormat="0" applyBorder="0" applyAlignment="0" applyProtection="0"/>
    <xf numFmtId="173" fontId="19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5" fontId="21" fillId="0" borderId="0" applyFill="0" applyBorder="0" applyAlignment="0"/>
    <xf numFmtId="176" fontId="21" fillId="0" borderId="0" applyFill="0" applyBorder="0" applyAlignment="0"/>
    <xf numFmtId="177" fontId="21" fillId="0" borderId="0" applyFill="0" applyBorder="0" applyAlignment="0"/>
    <xf numFmtId="178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1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1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2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1" fontId="24" fillId="63" borderId="27" applyNumberFormat="0" applyAlignment="0" applyProtection="0"/>
    <xf numFmtId="172" fontId="24" fillId="63" borderId="27" applyNumberFormat="0" applyAlignment="0" applyProtection="0"/>
    <xf numFmtId="171" fontId="24" fillId="63" borderId="27" applyNumberFormat="0" applyAlignment="0" applyProtection="0"/>
    <xf numFmtId="171" fontId="24" fillId="63" borderId="27" applyNumberFormat="0" applyAlignment="0" applyProtection="0"/>
    <xf numFmtId="172" fontId="24" fillId="63" borderId="27" applyNumberFormat="0" applyAlignment="0" applyProtection="0"/>
    <xf numFmtId="171" fontId="24" fillId="63" borderId="27" applyNumberFormat="0" applyAlignment="0" applyProtection="0"/>
    <xf numFmtId="171" fontId="24" fillId="63" borderId="27" applyNumberFormat="0" applyAlignment="0" applyProtection="0"/>
    <xf numFmtId="172" fontId="24" fillId="63" borderId="27" applyNumberFormat="0" applyAlignment="0" applyProtection="0"/>
    <xf numFmtId="171" fontId="24" fillId="63" borderId="27" applyNumberFormat="0" applyAlignment="0" applyProtection="0"/>
    <xf numFmtId="171" fontId="24" fillId="63" borderId="27" applyNumberFormat="0" applyAlignment="0" applyProtection="0"/>
    <xf numFmtId="172" fontId="24" fillId="63" borderId="27" applyNumberFormat="0" applyAlignment="0" applyProtection="0"/>
    <xf numFmtId="171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0" fontId="25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0" fontId="26" fillId="9" borderId="24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0" fontId="25" fillId="64" borderId="2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175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1" fontId="2" fillId="0" borderId="0"/>
    <xf numFmtId="0" fontId="2" fillId="0" borderId="0"/>
    <xf numFmtId="171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71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71" fontId="38" fillId="0" borderId="7">
      <alignment horizontal="left" vertical="center"/>
    </xf>
    <xf numFmtId="0" fontId="39" fillId="0" borderId="30" applyNumberFormat="0" applyFill="0" applyAlignment="0" applyProtection="0"/>
    <xf numFmtId="172" fontId="39" fillId="0" borderId="30" applyNumberFormat="0" applyFill="0" applyAlignment="0" applyProtection="0"/>
    <xf numFmtId="0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2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2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2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2" fontId="39" fillId="0" borderId="30" applyNumberFormat="0" applyFill="0" applyAlignment="0" applyProtection="0"/>
    <xf numFmtId="171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72" fontId="40" fillId="0" borderId="31" applyNumberFormat="0" applyFill="0" applyAlignment="0" applyProtection="0"/>
    <xf numFmtId="0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2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2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2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2" fontId="40" fillId="0" borderId="31" applyNumberFormat="0" applyFill="0" applyAlignment="0" applyProtection="0"/>
    <xf numFmtId="171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72" fontId="41" fillId="0" borderId="32" applyNumberFormat="0" applyFill="0" applyAlignment="0" applyProtection="0"/>
    <xf numFmtId="0" fontId="41" fillId="0" borderId="32" applyNumberFormat="0" applyFill="0" applyAlignment="0" applyProtection="0"/>
    <xf numFmtId="171" fontId="41" fillId="0" borderId="32" applyNumberFormat="0" applyFill="0" applyAlignment="0" applyProtection="0"/>
    <xf numFmtId="0" fontId="41" fillId="0" borderId="32" applyNumberFormat="0" applyFill="0" applyAlignment="0" applyProtection="0"/>
    <xf numFmtId="171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71" fontId="41" fillId="0" borderId="32" applyNumberFormat="0" applyFill="0" applyAlignment="0" applyProtection="0"/>
    <xf numFmtId="172" fontId="41" fillId="0" borderId="32" applyNumberFormat="0" applyFill="0" applyAlignment="0" applyProtection="0"/>
    <xf numFmtId="171" fontId="41" fillId="0" borderId="32" applyNumberFormat="0" applyFill="0" applyAlignment="0" applyProtection="0"/>
    <xf numFmtId="171" fontId="41" fillId="0" borderId="32" applyNumberFormat="0" applyFill="0" applyAlignment="0" applyProtection="0"/>
    <xf numFmtId="172" fontId="41" fillId="0" borderId="32" applyNumberFormat="0" applyFill="0" applyAlignment="0" applyProtection="0"/>
    <xf numFmtId="171" fontId="41" fillId="0" borderId="32" applyNumberFormat="0" applyFill="0" applyAlignment="0" applyProtection="0"/>
    <xf numFmtId="171" fontId="41" fillId="0" borderId="32" applyNumberFormat="0" applyFill="0" applyAlignment="0" applyProtection="0"/>
    <xf numFmtId="172" fontId="41" fillId="0" borderId="32" applyNumberFormat="0" applyFill="0" applyAlignment="0" applyProtection="0"/>
    <xf numFmtId="171" fontId="41" fillId="0" borderId="32" applyNumberFormat="0" applyFill="0" applyAlignment="0" applyProtection="0"/>
    <xf numFmtId="171" fontId="41" fillId="0" borderId="32" applyNumberFormat="0" applyFill="0" applyAlignment="0" applyProtection="0"/>
    <xf numFmtId="172" fontId="41" fillId="0" borderId="32" applyNumberFormat="0" applyFill="0" applyAlignment="0" applyProtection="0"/>
    <xf numFmtId="171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71" fontId="43" fillId="0" borderId="0"/>
    <xf numFmtId="0" fontId="43" fillId="0" borderId="0"/>
    <xf numFmtId="171" fontId="43" fillId="0" borderId="0"/>
    <xf numFmtId="171" fontId="38" fillId="0" borderId="0"/>
    <xf numFmtId="0" fontId="38" fillId="0" borderId="0"/>
    <xf numFmtId="171" fontId="38" fillId="0" borderId="0"/>
    <xf numFmtId="171" fontId="44" fillId="0" borderId="0"/>
    <xf numFmtId="0" fontId="44" fillId="0" borderId="0"/>
    <xf numFmtId="171" fontId="44" fillId="0" borderId="0"/>
    <xf numFmtId="171" fontId="45" fillId="0" borderId="0"/>
    <xf numFmtId="0" fontId="45" fillId="0" borderId="0"/>
    <xf numFmtId="171" fontId="45" fillId="0" borderId="0"/>
    <xf numFmtId="171" fontId="46" fillId="0" borderId="0"/>
    <xf numFmtId="0" fontId="46" fillId="0" borderId="0"/>
    <xf numFmtId="171" fontId="46" fillId="0" borderId="0"/>
    <xf numFmtId="171" fontId="47" fillId="0" borderId="0"/>
    <xf numFmtId="0" fontId="47" fillId="0" borderId="0"/>
    <xf numFmtId="171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48" fillId="0" borderId="0" applyNumberFormat="0" applyFill="0" applyBorder="0" applyAlignment="0" applyProtection="0">
      <alignment vertical="top"/>
      <protection locked="0"/>
    </xf>
    <xf numFmtId="172" fontId="48" fillId="0" borderId="0" applyNumberFormat="0" applyFill="0" applyBorder="0" applyAlignment="0" applyProtection="0">
      <alignment vertical="top"/>
      <protection locked="0"/>
    </xf>
    <xf numFmtId="171" fontId="48" fillId="0" borderId="0" applyNumberFormat="0" applyFill="0" applyBorder="0" applyAlignment="0" applyProtection="0">
      <alignment vertical="top"/>
      <protection locked="0"/>
    </xf>
    <xf numFmtId="171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1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1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2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1" fontId="52" fillId="42" borderId="27" applyNumberFormat="0" applyAlignment="0" applyProtection="0"/>
    <xf numFmtId="172" fontId="52" fillId="42" borderId="27" applyNumberFormat="0" applyAlignment="0" applyProtection="0"/>
    <xf numFmtId="171" fontId="52" fillId="42" borderId="27" applyNumberFormat="0" applyAlignment="0" applyProtection="0"/>
    <xf numFmtId="171" fontId="52" fillId="42" borderId="27" applyNumberFormat="0" applyAlignment="0" applyProtection="0"/>
    <xf numFmtId="172" fontId="52" fillId="42" borderId="27" applyNumberFormat="0" applyAlignment="0" applyProtection="0"/>
    <xf numFmtId="171" fontId="52" fillId="42" borderId="27" applyNumberFormat="0" applyAlignment="0" applyProtection="0"/>
    <xf numFmtId="171" fontId="52" fillId="42" borderId="27" applyNumberFormat="0" applyAlignment="0" applyProtection="0"/>
    <xf numFmtId="172" fontId="52" fillId="42" borderId="27" applyNumberFormat="0" applyAlignment="0" applyProtection="0"/>
    <xf numFmtId="171" fontId="52" fillId="42" borderId="27" applyNumberFormat="0" applyAlignment="0" applyProtection="0"/>
    <xf numFmtId="171" fontId="52" fillId="42" borderId="27" applyNumberFormat="0" applyAlignment="0" applyProtection="0"/>
    <xf numFmtId="172" fontId="52" fillId="42" borderId="27" applyNumberFormat="0" applyAlignment="0" applyProtection="0"/>
    <xf numFmtId="171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71" fontId="55" fillId="0" borderId="3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171" fontId="55" fillId="0" borderId="3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171" fontId="55" fillId="0" borderId="3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171" fontId="55" fillId="0" borderId="3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171" fontId="55" fillId="0" borderId="33" applyNumberFormat="0" applyFill="0" applyAlignment="0" applyProtection="0"/>
    <xf numFmtId="0" fontId="53" fillId="0" borderId="33" applyNumberFormat="0" applyFill="0" applyAlignment="0" applyProtection="0"/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71" fontId="10" fillId="0" borderId="34"/>
    <xf numFmtId="172" fontId="10" fillId="0" borderId="34"/>
    <xf numFmtId="171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4" fontId="2" fillId="0" borderId="0"/>
    <xf numFmtId="182" fontId="12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1" fillId="0" borderId="0"/>
    <xf numFmtId="0" fontId="61" fillId="0" borderId="0"/>
    <xf numFmtId="0" fontId="60" fillId="0" borderId="0"/>
    <xf numFmtId="182" fontId="12" fillId="0" borderId="0"/>
    <xf numFmtId="182" fontId="2" fillId="0" borderId="0"/>
    <xf numFmtId="182" fontId="2" fillId="0" borderId="0"/>
    <xf numFmtId="0" fontId="2" fillId="0" borderId="0"/>
    <xf numFmtId="0" fontId="2" fillId="0" borderId="0"/>
    <xf numFmtId="182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182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0" fontId="2" fillId="0" borderId="0"/>
    <xf numFmtId="171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49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2" fillId="0" borderId="0"/>
    <xf numFmtId="182" fontId="2" fillId="0" borderId="0"/>
    <xf numFmtId="171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8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2" fillId="0" borderId="0"/>
    <xf numFmtId="18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1" fillId="0" borderId="0"/>
    <xf numFmtId="182" fontId="12" fillId="0" borderId="0"/>
    <xf numFmtId="182" fontId="1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2" fillId="0" borderId="0"/>
    <xf numFmtId="182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9" fillId="0" borderId="0"/>
    <xf numFmtId="0" fontId="12" fillId="0" borderId="0"/>
    <xf numFmtId="0" fontId="2" fillId="0" borderId="0"/>
    <xf numFmtId="0" fontId="11" fillId="0" borderId="0"/>
    <xf numFmtId="171" fontId="9" fillId="0" borderId="0"/>
    <xf numFmtId="0" fontId="2" fillId="0" borderId="0"/>
    <xf numFmtId="0" fontId="1" fillId="0" borderId="0"/>
    <xf numFmtId="0" fontId="1" fillId="0" borderId="0"/>
    <xf numFmtId="182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82" fontId="2" fillId="0" borderId="0"/>
    <xf numFmtId="0" fontId="12" fillId="0" borderId="0"/>
    <xf numFmtId="0" fontId="12" fillId="0" borderId="0"/>
    <xf numFmtId="171" fontId="9" fillId="0" borderId="0"/>
    <xf numFmtId="0" fontId="49" fillId="0" borderId="0"/>
    <xf numFmtId="0" fontId="2" fillId="0" borderId="0"/>
    <xf numFmtId="171" fontId="9" fillId="0" borderId="0"/>
    <xf numFmtId="0" fontId="1" fillId="0" borderId="0"/>
    <xf numFmtId="18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71" fontId="9" fillId="0" borderId="0"/>
    <xf numFmtId="171" fontId="9" fillId="0" borderId="0"/>
    <xf numFmtId="0" fontId="1" fillId="0" borderId="0"/>
    <xf numFmtId="182" fontId="12" fillId="0" borderId="0"/>
    <xf numFmtId="182" fontId="12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71" fontId="9" fillId="0" borderId="0"/>
    <xf numFmtId="171" fontId="9" fillId="0" borderId="0"/>
    <xf numFmtId="0" fontId="1" fillId="0" borderId="0"/>
    <xf numFmtId="182" fontId="12" fillId="0" borderId="0"/>
    <xf numFmtId="182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2" fillId="0" borderId="0"/>
    <xf numFmtId="182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2" fontId="12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0" fillId="0" borderId="0"/>
    <xf numFmtId="182" fontId="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82" fontId="10" fillId="0" borderId="0"/>
    <xf numFmtId="0" fontId="5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2" fontId="5" fillId="0" borderId="0"/>
    <xf numFmtId="0" fontId="10" fillId="0" borderId="0"/>
    <xf numFmtId="182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0" fillId="0" borderId="0"/>
    <xf numFmtId="182" fontId="5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71" fontId="10" fillId="0" borderId="0"/>
    <xf numFmtId="0" fontId="60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71" fontId="5" fillId="0" borderId="0"/>
    <xf numFmtId="0" fontId="60" fillId="0" borderId="0"/>
    <xf numFmtId="171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82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82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182" fontId="10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71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28" fillId="0" borderId="0"/>
    <xf numFmtId="0" fontId="2" fillId="0" borderId="0"/>
    <xf numFmtId="0" fontId="60" fillId="0" borderId="0"/>
    <xf numFmtId="171" fontId="28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82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0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0" fillId="0" borderId="0"/>
    <xf numFmtId="0" fontId="2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82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2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1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71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1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71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71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72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2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2" fontId="2" fillId="0" borderId="0"/>
    <xf numFmtId="171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2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2" fontId="2" fillId="0" borderId="0"/>
    <xf numFmtId="171" fontId="2" fillId="0" borderId="0"/>
    <xf numFmtId="171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65" fillId="0" borderId="0">
      <alignment horizontal="left"/>
    </xf>
    <xf numFmtId="0" fontId="2" fillId="0" borderId="0"/>
    <xf numFmtId="0" fontId="2" fillId="0" borderId="0"/>
    <xf numFmtId="171" fontId="2" fillId="0" borderId="0"/>
    <xf numFmtId="3" fontId="2" fillId="74" borderId="2" applyFont="0">
      <alignment horizontal="right" vertical="center"/>
      <protection locked="0"/>
    </xf>
    <xf numFmtId="171" fontId="66" fillId="0" borderId="0"/>
    <xf numFmtId="0" fontId="66" fillId="0" borderId="0"/>
    <xf numFmtId="171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1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1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2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1" fontId="69" fillId="63" borderId="36" applyNumberFormat="0" applyAlignment="0" applyProtection="0"/>
    <xf numFmtId="172" fontId="69" fillId="63" borderId="36" applyNumberFormat="0" applyAlignment="0" applyProtection="0"/>
    <xf numFmtId="171" fontId="69" fillId="63" borderId="36" applyNumberFormat="0" applyAlignment="0" applyProtection="0"/>
    <xf numFmtId="171" fontId="69" fillId="63" borderId="36" applyNumberFormat="0" applyAlignment="0" applyProtection="0"/>
    <xf numFmtId="172" fontId="69" fillId="63" borderId="36" applyNumberFormat="0" applyAlignment="0" applyProtection="0"/>
    <xf numFmtId="171" fontId="69" fillId="63" borderId="36" applyNumberFormat="0" applyAlignment="0" applyProtection="0"/>
    <xf numFmtId="171" fontId="69" fillId="63" borderId="36" applyNumberFormat="0" applyAlignment="0" applyProtection="0"/>
    <xf numFmtId="172" fontId="69" fillId="63" borderId="36" applyNumberFormat="0" applyAlignment="0" applyProtection="0"/>
    <xf numFmtId="171" fontId="69" fillId="63" borderId="36" applyNumberFormat="0" applyAlignment="0" applyProtection="0"/>
    <xf numFmtId="171" fontId="69" fillId="63" borderId="36" applyNumberFormat="0" applyAlignment="0" applyProtection="0"/>
    <xf numFmtId="172" fontId="69" fillId="63" borderId="36" applyNumberFormat="0" applyAlignment="0" applyProtection="0"/>
    <xf numFmtId="171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8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171" fontId="2" fillId="0" borderId="0"/>
    <xf numFmtId="0" fontId="2" fillId="0" borderId="0"/>
    <xf numFmtId="171" fontId="2" fillId="0" borderId="0"/>
    <xf numFmtId="190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91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71" fontId="9" fillId="0" borderId="0"/>
    <xf numFmtId="171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92" fontId="21" fillId="0" borderId="0" applyFill="0" applyBorder="0" applyAlignment="0"/>
    <xf numFmtId="193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1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1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2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1" fontId="78" fillId="0" borderId="37" applyNumberFormat="0" applyFill="0" applyAlignment="0" applyProtection="0"/>
    <xf numFmtId="172" fontId="78" fillId="0" borderId="37" applyNumberFormat="0" applyFill="0" applyAlignment="0" applyProtection="0"/>
    <xf numFmtId="171" fontId="78" fillId="0" borderId="37" applyNumberFormat="0" applyFill="0" applyAlignment="0" applyProtection="0"/>
    <xf numFmtId="171" fontId="78" fillId="0" borderId="37" applyNumberFormat="0" applyFill="0" applyAlignment="0" applyProtection="0"/>
    <xf numFmtId="172" fontId="78" fillId="0" borderId="37" applyNumberFormat="0" applyFill="0" applyAlignment="0" applyProtection="0"/>
    <xf numFmtId="171" fontId="78" fillId="0" borderId="37" applyNumberFormat="0" applyFill="0" applyAlignment="0" applyProtection="0"/>
    <xf numFmtId="171" fontId="78" fillId="0" borderId="37" applyNumberFormat="0" applyFill="0" applyAlignment="0" applyProtection="0"/>
    <xf numFmtId="172" fontId="78" fillId="0" borderId="37" applyNumberFormat="0" applyFill="0" applyAlignment="0" applyProtection="0"/>
    <xf numFmtId="171" fontId="78" fillId="0" borderId="37" applyNumberFormat="0" applyFill="0" applyAlignment="0" applyProtection="0"/>
    <xf numFmtId="171" fontId="78" fillId="0" borderId="37" applyNumberFormat="0" applyFill="0" applyAlignment="0" applyProtection="0"/>
    <xf numFmtId="172" fontId="78" fillId="0" borderId="37" applyNumberFormat="0" applyFill="0" applyAlignment="0" applyProtection="0"/>
    <xf numFmtId="171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8" fontId="65" fillId="0" borderId="0">
      <alignment horizontal="left"/>
    </xf>
    <xf numFmtId="0" fontId="2" fillId="0" borderId="0"/>
    <xf numFmtId="0" fontId="2" fillId="0" borderId="0"/>
    <xf numFmtId="171" fontId="2" fillId="0" borderId="0"/>
    <xf numFmtId="171" fontId="2" fillId="0" borderId="0">
      <alignment horizontal="center" textRotation="90"/>
    </xf>
    <xf numFmtId="0" fontId="2" fillId="0" borderId="0">
      <alignment horizontal="center" textRotation="90"/>
    </xf>
    <xf numFmtId="171" fontId="2" fillId="0" borderId="0">
      <alignment horizontal="center" textRotation="90"/>
    </xf>
    <xf numFmtId="194" fontId="10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165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82" fillId="0" borderId="0" applyFont="0" applyFill="0" applyBorder="0" applyAlignment="0" applyProtection="0"/>
    <xf numFmtId="168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Border="1"/>
    <xf numFmtId="0" fontId="3" fillId="0" borderId="0" xfId="0" applyFont="1"/>
    <xf numFmtId="0" fontId="6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 applyBorder="1"/>
    <xf numFmtId="0" fontId="0" fillId="0" borderId="0" xfId="0" applyFill="1" applyBorder="1"/>
    <xf numFmtId="0" fontId="0" fillId="0" borderId="0" xfId="0" applyFont="1" applyBorder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0" xfId="0" applyFont="1" applyFill="1"/>
    <xf numFmtId="0" fontId="87" fillId="0" borderId="4" xfId="20955" applyFont="1" applyFill="1" applyBorder="1" applyAlignment="1" applyProtection="1"/>
    <xf numFmtId="0" fontId="3" fillId="0" borderId="10" xfId="0" applyFont="1" applyFill="1" applyBorder="1"/>
    <xf numFmtId="0" fontId="3" fillId="0" borderId="41" xfId="0" applyFont="1" applyFill="1" applyBorder="1" applyAlignment="1">
      <alignment horizontal="center"/>
    </xf>
    <xf numFmtId="196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6" fontId="3" fillId="0" borderId="2" xfId="0" applyNumberFormat="1" applyFont="1" applyBorder="1" applyAlignment="1" applyProtection="1">
      <alignment horizontal="center" vertical="center"/>
      <protection locked="0"/>
    </xf>
    <xf numFmtId="196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6" fontId="4" fillId="0" borderId="2" xfId="0" applyNumberFormat="1" applyFont="1" applyBorder="1" applyAlignment="1" applyProtection="1">
      <alignment horizontal="center" vertical="center" wrapText="1"/>
      <protection locked="0"/>
    </xf>
    <xf numFmtId="196" fontId="4" fillId="0" borderId="4" xfId="0" applyNumberFormat="1" applyFont="1" applyBorder="1" applyAlignment="1" applyProtection="1">
      <alignment horizontal="center" vertical="center" wrapText="1"/>
      <protection locked="0"/>
    </xf>
    <xf numFmtId="196" fontId="3" fillId="0" borderId="2" xfId="0" applyNumberFormat="1" applyFont="1" applyBorder="1" applyAlignment="1" applyProtection="1">
      <alignment horizontal="center"/>
      <protection locked="0"/>
    </xf>
    <xf numFmtId="196" fontId="3" fillId="0" borderId="4" xfId="0" applyNumberFormat="1" applyFont="1" applyBorder="1" applyAlignment="1" applyProtection="1">
      <alignment horizontal="center"/>
      <protection locked="0"/>
    </xf>
    <xf numFmtId="196" fontId="3" fillId="0" borderId="4" xfId="0" applyNumberFormat="1" applyFont="1" applyBorder="1" applyProtection="1">
      <protection locked="0"/>
    </xf>
    <xf numFmtId="0" fontId="88" fillId="0" borderId="2" xfId="20955" applyFont="1" applyFill="1" applyBorder="1" applyAlignment="1" applyProtection="1">
      <alignment horizontal="center" vertical="center"/>
    </xf>
    <xf numFmtId="0" fontId="2" fillId="0" borderId="0" xfId="8" applyFont="1" applyFill="1" applyBorder="1" applyProtection="1"/>
    <xf numFmtId="0" fontId="89" fillId="0" borderId="0" xfId="0" applyFont="1" applyFill="1"/>
    <xf numFmtId="0" fontId="89" fillId="0" borderId="0" xfId="0" applyFont="1"/>
    <xf numFmtId="0" fontId="2" fillId="0" borderId="0" xfId="8" applyFont="1" applyFill="1" applyBorder="1" applyAlignment="1" applyProtection="1"/>
    <xf numFmtId="0" fontId="89" fillId="0" borderId="0" xfId="0" applyFont="1" applyFill="1" applyBorder="1"/>
    <xf numFmtId="0" fontId="89" fillId="0" borderId="0" xfId="0" applyFont="1" applyAlignment="1">
      <alignment wrapText="1"/>
    </xf>
    <xf numFmtId="0" fontId="2" fillId="0" borderId="4" xfId="20955" applyFont="1" applyFill="1" applyBorder="1" applyAlignment="1" applyProtection="1"/>
    <xf numFmtId="0" fontId="89" fillId="0" borderId="41" xfId="0" applyFont="1" applyBorder="1" applyAlignment="1">
      <alignment horizontal="center"/>
    </xf>
    <xf numFmtId="196" fontId="89" fillId="0" borderId="2" xfId="0" applyNumberFormat="1" applyFont="1" applyBorder="1" applyAlignment="1" applyProtection="1">
      <alignment horizontal="center" vertical="center"/>
      <protection locked="0"/>
    </xf>
    <xf numFmtId="196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Fill="1" applyBorder="1" applyAlignment="1">
      <alignment horizontal="center" vertical="center"/>
    </xf>
    <xf numFmtId="0" fontId="89" fillId="0" borderId="2" xfId="0" applyFont="1" applyBorder="1"/>
    <xf numFmtId="0" fontId="2" fillId="0" borderId="13" xfId="8" applyFont="1" applyFill="1" applyBorder="1" applyProtection="1"/>
    <xf numFmtId="0" fontId="89" fillId="0" borderId="2" xfId="0" applyFont="1" applyFill="1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 applyAlignment="1"/>
    <xf numFmtId="0" fontId="2" fillId="0" borderId="13" xfId="8" applyFont="1" applyFill="1" applyBorder="1" applyAlignment="1" applyProtection="1"/>
    <xf numFmtId="0" fontId="2" fillId="0" borderId="15" xfId="8" applyFont="1" applyFill="1" applyBorder="1" applyAlignment="1" applyProtection="1"/>
    <xf numFmtId="0" fontId="89" fillId="0" borderId="16" xfId="0" applyFont="1" applyFill="1" applyBorder="1"/>
    <xf numFmtId="0" fontId="89" fillId="0" borderId="16" xfId="0" applyFont="1" applyBorder="1" applyAlignment="1">
      <alignment horizontal="center"/>
    </xf>
    <xf numFmtId="0" fontId="89" fillId="0" borderId="16" xfId="0" applyFont="1" applyBorder="1"/>
    <xf numFmtId="0" fontId="89" fillId="0" borderId="17" xfId="0" applyFont="1" applyBorder="1" applyAlignment="1"/>
    <xf numFmtId="0" fontId="2" fillId="0" borderId="44" xfId="20955" applyFont="1" applyFill="1" applyBorder="1" applyAlignment="1" applyProtection="1"/>
    <xf numFmtId="0" fontId="91" fillId="0" borderId="0" xfId="0" applyFont="1" applyFill="1" applyAlignment="1"/>
    <xf numFmtId="0" fontId="89" fillId="0" borderId="0" xfId="0" applyFont="1" applyBorder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6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6" fontId="89" fillId="0" borderId="16" xfId="0" applyNumberFormat="1" applyFont="1" applyBorder="1" applyProtection="1">
      <protection locked="0"/>
    </xf>
    <xf numFmtId="196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Fill="1" applyBorder="1" applyAlignment="1">
      <alignment horizontal="left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Border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0" xfId="0" applyFont="1" applyAlignment="1"/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6" fontId="89" fillId="0" borderId="2" xfId="0" applyNumberFormat="1" applyFont="1" applyBorder="1" applyAlignment="1" applyProtection="1">
      <alignment vertical="center" wrapText="1"/>
      <protection locked="0"/>
    </xf>
    <xf numFmtId="196" fontId="89" fillId="0" borderId="14" xfId="0" applyNumberFormat="1" applyFont="1" applyBorder="1" applyAlignment="1" applyProtection="1">
      <alignment vertical="center" wrapText="1"/>
      <protection locked="0"/>
    </xf>
    <xf numFmtId="196" fontId="89" fillId="35" borderId="2" xfId="0" applyNumberFormat="1" applyFont="1" applyFill="1" applyBorder="1" applyAlignment="1">
      <alignment vertical="center" wrapText="1"/>
    </xf>
    <xf numFmtId="196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6" fontId="89" fillId="0" borderId="2" xfId="0" applyNumberFormat="1" applyFont="1" applyBorder="1" applyAlignment="1" applyProtection="1">
      <alignment horizontal="center" vertical="center" wrapText="1"/>
      <protection locked="0"/>
    </xf>
    <xf numFmtId="196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vertical="center" wrapText="1"/>
    </xf>
    <xf numFmtId="196" fontId="89" fillId="35" borderId="2" xfId="0" applyNumberFormat="1" applyFont="1" applyFill="1" applyBorder="1" applyAlignment="1">
      <alignment horizontal="right" vertical="center" wrapText="1"/>
    </xf>
    <xf numFmtId="196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6" fontId="89" fillId="35" borderId="16" xfId="0" applyNumberFormat="1" applyFont="1" applyFill="1" applyBorder="1" applyAlignment="1">
      <alignment horizontal="right" vertical="center" wrapText="1"/>
    </xf>
    <xf numFmtId="196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90" fillId="0" borderId="0" xfId="0" applyFont="1" applyBorder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6" fontId="89" fillId="35" borderId="2" xfId="0" applyNumberFormat="1" applyFont="1" applyFill="1" applyBorder="1"/>
    <xf numFmtId="0" fontId="89" fillId="0" borderId="2" xfId="0" applyFont="1" applyFill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6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6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6" fontId="89" fillId="35" borderId="16" xfId="0" applyNumberFormat="1" applyFont="1" applyFill="1" applyBorder="1" applyAlignment="1">
      <alignment vertical="center" wrapText="1"/>
    </xf>
    <xf numFmtId="196" fontId="89" fillId="35" borderId="17" xfId="0" applyNumberFormat="1" applyFont="1" applyFill="1" applyBorder="1" applyAlignment="1">
      <alignment vertical="center" wrapText="1"/>
    </xf>
    <xf numFmtId="0" fontId="89" fillId="0" borderId="0" xfId="0" applyFont="1" applyAlignment="1">
      <alignment horizontal="center" vertical="center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6" fontId="89" fillId="0" borderId="2" xfId="0" applyNumberFormat="1" applyFont="1" applyBorder="1" applyAlignment="1">
      <alignment horizontal="center" vertical="center"/>
    </xf>
    <xf numFmtId="196" fontId="89" fillId="0" borderId="2" xfId="0" applyNumberFormat="1" applyFont="1" applyFill="1" applyBorder="1" applyAlignment="1">
      <alignment horizontal="center" vertical="center"/>
    </xf>
    <xf numFmtId="196" fontId="89" fillId="0" borderId="2" xfId="0" applyNumberFormat="1" applyFont="1" applyFill="1" applyBorder="1" applyAlignment="1">
      <alignment horizontal="center" vertical="center" wrapText="1"/>
    </xf>
    <xf numFmtId="196" fontId="89" fillId="0" borderId="14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6" fontId="89" fillId="35" borderId="2" xfId="0" applyNumberFormat="1" applyFont="1" applyFill="1" applyBorder="1" applyAlignment="1">
      <alignment horizontal="center" vertical="center"/>
    </xf>
    <xf numFmtId="196" fontId="89" fillId="35" borderId="2" xfId="0" applyNumberFormat="1" applyFont="1" applyFill="1" applyBorder="1" applyAlignment="1">
      <alignment horizontal="center" vertical="center" wrapText="1"/>
    </xf>
    <xf numFmtId="196" fontId="89" fillId="35" borderId="14" xfId="0" applyNumberFormat="1" applyFont="1" applyFill="1" applyBorder="1" applyAlignment="1">
      <alignment horizontal="center" vertical="center"/>
    </xf>
    <xf numFmtId="196" fontId="89" fillId="2" borderId="2" xfId="0" applyNumberFormat="1" applyFont="1" applyFill="1" applyBorder="1" applyAlignment="1" applyProtection="1">
      <alignment horizontal="center" vertical="center"/>
      <protection locked="0"/>
    </xf>
    <xf numFmtId="196" fontId="89" fillId="2" borderId="2" xfId="0" applyNumberFormat="1" applyFont="1" applyFill="1" applyBorder="1" applyAlignment="1">
      <alignment horizontal="center" vertical="center"/>
    </xf>
    <xf numFmtId="196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 applyFill="1" applyAlignment="1">
      <alignment horizontal="center"/>
    </xf>
    <xf numFmtId="0" fontId="90" fillId="0" borderId="0" xfId="0" applyFont="1" applyFill="1" applyBorder="1" applyAlignment="1"/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 applyFont="1" applyFill="1" applyBorder="1" applyAlignment="1" applyProtection="1"/>
    <xf numFmtId="0" fontId="89" fillId="0" borderId="11" xfId="0" applyFont="1" applyFill="1" applyBorder="1" applyAlignment="1">
      <alignment horizontal="center" vertical="center" wrapText="1"/>
    </xf>
    <xf numFmtId="196" fontId="89" fillId="35" borderId="14" xfId="0" applyNumberFormat="1" applyFont="1" applyFill="1" applyBorder="1"/>
    <xf numFmtId="196" fontId="89" fillId="0" borderId="16" xfId="0" applyNumberFormat="1" applyFont="1" applyBorder="1" applyAlignment="1" applyProtection="1">
      <alignment horizontal="left" indent="3"/>
      <protection locked="0"/>
    </xf>
    <xf numFmtId="196" fontId="4" fillId="35" borderId="16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196" fontId="3" fillId="35" borderId="16" xfId="0" applyNumberFormat="1" applyFont="1" applyFill="1" applyBorder="1"/>
    <xf numFmtId="196" fontId="3" fillId="35" borderId="17" xfId="0" applyNumberFormat="1" applyFont="1" applyFill="1" applyBorder="1"/>
    <xf numFmtId="0" fontId="2" fillId="0" borderId="0" xfId="0" applyFont="1"/>
    <xf numFmtId="14" fontId="2" fillId="0" borderId="0" xfId="0" applyNumberFormat="1" applyFont="1" applyAlignment="1">
      <alignment horizontal="left"/>
    </xf>
    <xf numFmtId="197" fontId="89" fillId="0" borderId="2" xfId="20956" applyNumberFormat="1" applyFont="1" applyBorder="1"/>
    <xf numFmtId="197" fontId="89" fillId="0" borderId="16" xfId="20956" applyNumberFormat="1" applyFont="1" applyBorder="1"/>
    <xf numFmtId="3" fontId="89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Font="1" applyFill="1" applyBorder="1" applyAlignment="1" applyProtection="1">
      <alignment horizontal="center"/>
    </xf>
    <xf numFmtId="0" fontId="2" fillId="0" borderId="39" xfId="8" applyFont="1" applyFill="1" applyBorder="1" applyAlignment="1" applyProtection="1">
      <alignment horizontal="center"/>
    </xf>
    <xf numFmtId="196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E1_I-BHS-QQ-202412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4q%202024/PG1_I-BHS-QQ-ratios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1. key ratios "/>
      <sheetName val="2. SOFP"/>
      <sheetName val="3. SOPL"/>
      <sheetName val="4. Off-balance"/>
      <sheetName val="5. RWA "/>
      <sheetName val="6. Administrators-shareholders"/>
      <sheetName val="7. LI1 "/>
      <sheetName val="8. LI2"/>
      <sheetName val="9.Capital"/>
      <sheetName val="9.1. Capital Requirements"/>
      <sheetName val="10. CC2"/>
      <sheetName val="11. CRWA "/>
      <sheetName val="12. CRM"/>
      <sheetName val="13. CRME "/>
      <sheetName val="14. LCR"/>
      <sheetName val="15. CCR "/>
      <sheetName val="15.1 LR"/>
      <sheetName val="16. NSFR"/>
      <sheetName val=" 17. Residual Maturity"/>
      <sheetName val="18. Assets by Exposure classes"/>
      <sheetName val="19. Assets by Risk Sectors"/>
      <sheetName val="20. Reserves"/>
      <sheetName val="21. NPL"/>
      <sheetName val="22. Quality"/>
      <sheetName val="23. LTV"/>
      <sheetName val="24. Risk Sector"/>
      <sheetName val="25. Collateral"/>
      <sheetName val="26. Retail Products"/>
    </sheetNames>
    <sheetDataSet>
      <sheetData sheetId="0">
        <row r="2">
          <cell r="C2" t="str">
            <v>JSC Hash Bank</v>
          </cell>
          <cell r="D2">
            <v>45657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. key ratios"/>
      <sheetName val="1223bs"/>
      <sheetName val="1223pl"/>
      <sheetName val="0124bs"/>
      <sheetName val="0124pl"/>
      <sheetName val="0224bs"/>
      <sheetName val="0224pl"/>
      <sheetName val="0324bs"/>
      <sheetName val="0324pl"/>
      <sheetName val="0424bs"/>
      <sheetName val="0424pl"/>
      <sheetName val="0524bs"/>
      <sheetName val="0524pl"/>
      <sheetName val="0624bs"/>
      <sheetName val="0624pl"/>
      <sheetName val="0724bs"/>
      <sheetName val="0724pl"/>
      <sheetName val="0824bs"/>
      <sheetName val="0824pl"/>
      <sheetName val="0924bs"/>
      <sheetName val="0924pl"/>
      <sheetName val="1024bs"/>
      <sheetName val="1024pl"/>
      <sheetName val="1124bs"/>
      <sheetName val="1124pl"/>
      <sheetName val="2. SOFP"/>
      <sheetName val="3. SO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">
          <cell r="E6">
            <v>989727</v>
          </cell>
        </row>
        <row r="13">
          <cell r="E13">
            <v>-66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B12" sqref="B12"/>
    </sheetView>
  </sheetViews>
  <sheetFormatPr defaultRowHeight="15"/>
  <cols>
    <col min="1" max="1" width="9.7109375" style="26" bestFit="1" customWidth="1"/>
    <col min="2" max="2" width="128.7109375" style="19" bestFit="1" customWidth="1"/>
    <col min="3" max="3" width="39.42578125" customWidth="1"/>
  </cols>
  <sheetData>
    <row r="1" spans="1:3" s="1" customFormat="1" ht="15.75">
      <c r="A1" s="24" t="s">
        <v>19</v>
      </c>
      <c r="B1" s="44" t="s">
        <v>21</v>
      </c>
      <c r="C1" s="18"/>
    </row>
    <row r="2" spans="1:3" s="20" customFormat="1">
      <c r="A2" s="25">
        <v>20</v>
      </c>
      <c r="B2" s="21" t="s">
        <v>23</v>
      </c>
      <c r="C2" s="9"/>
    </row>
    <row r="3" spans="1:3" s="20" customFormat="1">
      <c r="A3" s="25">
        <v>21</v>
      </c>
      <c r="B3" s="21" t="s">
        <v>20</v>
      </c>
    </row>
    <row r="4" spans="1:3" s="20" customFormat="1">
      <c r="A4" s="25">
        <v>22</v>
      </c>
      <c r="B4" s="21" t="s">
        <v>22</v>
      </c>
    </row>
    <row r="5" spans="1:3" s="20" customFormat="1">
      <c r="A5" s="25">
        <v>23</v>
      </c>
      <c r="B5" s="21" t="s">
        <v>24</v>
      </c>
    </row>
    <row r="6" spans="1:3" s="20" customFormat="1">
      <c r="A6" s="25">
        <v>24</v>
      </c>
      <c r="B6" s="21" t="s">
        <v>25</v>
      </c>
      <c r="C6" s="2"/>
    </row>
    <row r="7" spans="1:3" s="20" customFormat="1">
      <c r="A7" s="25">
        <v>25</v>
      </c>
      <c r="B7" s="21" t="s">
        <v>26</v>
      </c>
    </row>
    <row r="8" spans="1:3" s="20" customFormat="1">
      <c r="A8" s="25">
        <v>26</v>
      </c>
      <c r="B8" s="21" t="s">
        <v>101</v>
      </c>
    </row>
    <row r="9" spans="1:3" s="20" customFormat="1">
      <c r="A9" s="25">
        <v>27</v>
      </c>
      <c r="B9" s="21" t="s">
        <v>27</v>
      </c>
    </row>
    <row r="10" spans="1:3" s="1" customFormat="1">
      <c r="A10" s="27"/>
      <c r="B10" s="19"/>
      <c r="C10" s="18"/>
    </row>
    <row r="11" spans="1:3" s="1" customFormat="1" ht="30">
      <c r="A11" s="27"/>
      <c r="B11" s="172" t="s">
        <v>119</v>
      </c>
      <c r="C11" s="18"/>
    </row>
    <row r="14" spans="1:3">
      <c r="B14" s="8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paperSize="9" orientation="portrait" r:id="rId1"/>
  <headerFooter>
    <oddHeader>&amp;Lშიდა მოხმარების</oddHeader>
    <oddFooter>&amp;Lშიდა მოხმარების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36"/>
  <sheetViews>
    <sheetView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C10" sqref="C10"/>
    </sheetView>
  </sheetViews>
  <sheetFormatPr defaultColWidth="9.140625" defaultRowHeight="12.75"/>
  <cols>
    <col min="1" max="1" width="10.5703125" style="2" bestFit="1" customWidth="1"/>
    <col min="2" max="2" width="28" style="2" customWidth="1"/>
    <col min="3" max="3" width="29.7109375" style="2" customWidth="1"/>
    <col min="4" max="4" width="38.5703125" style="2" customWidth="1"/>
    <col min="5" max="5" width="13.28515625" style="2" customWidth="1"/>
    <col min="6" max="16384" width="9.140625" style="2"/>
  </cols>
  <sheetData>
    <row r="1" spans="1:5" ht="15">
      <c r="A1" s="3" t="s">
        <v>28</v>
      </c>
      <c r="B1" s="175" t="str">
        <f>'[4]Info '!C2</f>
        <v>JSC Hash Bank</v>
      </c>
    </row>
    <row r="2" spans="1:5" s="4" customFormat="1" ht="15.75" customHeight="1">
      <c r="A2" s="4" t="s">
        <v>29</v>
      </c>
      <c r="B2" s="176">
        <f>'[4]Info '!D2</f>
        <v>45657</v>
      </c>
    </row>
    <row r="3" spans="1:5">
      <c r="A3" s="13"/>
      <c r="B3" s="28"/>
      <c r="C3" s="9"/>
      <c r="D3" s="9"/>
      <c r="E3" s="6"/>
    </row>
    <row r="4" spans="1:5" ht="13.5" thickBot="1">
      <c r="A4" s="29" t="s">
        <v>116</v>
      </c>
      <c r="B4" s="181" t="s">
        <v>23</v>
      </c>
      <c r="C4" s="182"/>
      <c r="D4" s="9"/>
      <c r="E4" s="6"/>
    </row>
    <row r="5" spans="1:5">
      <c r="A5" s="30"/>
      <c r="B5" s="31" t="s">
        <v>0</v>
      </c>
      <c r="C5" s="16" t="s">
        <v>1</v>
      </c>
      <c r="D5" s="17" t="s">
        <v>2</v>
      </c>
      <c r="E5" s="12" t="s">
        <v>3</v>
      </c>
    </row>
    <row r="6" spans="1:5" ht="16.899999999999999" customHeight="1">
      <c r="A6" s="183"/>
      <c r="B6" s="185" t="s">
        <v>65</v>
      </c>
      <c r="C6" s="186" t="s">
        <v>66</v>
      </c>
      <c r="D6" s="186" t="s">
        <v>67</v>
      </c>
      <c r="E6" s="186" t="s">
        <v>68</v>
      </c>
    </row>
    <row r="7" spans="1:5" ht="14.45" customHeight="1">
      <c r="A7" s="183"/>
      <c r="B7" s="185"/>
      <c r="C7" s="187"/>
      <c r="D7" s="187"/>
      <c r="E7" s="187"/>
    </row>
    <row r="8" spans="1:5">
      <c r="A8" s="183"/>
      <c r="B8" s="185"/>
      <c r="C8" s="188"/>
      <c r="D8" s="188"/>
      <c r="E8" s="188"/>
    </row>
    <row r="9" spans="1:5">
      <c r="A9" s="33"/>
      <c r="B9" s="34" t="s">
        <v>120</v>
      </c>
      <c r="C9" s="35">
        <v>269903</v>
      </c>
      <c r="D9" s="35">
        <v>269903</v>
      </c>
      <c r="E9" s="36"/>
    </row>
    <row r="10" spans="1:5" ht="25.5">
      <c r="A10" s="33"/>
      <c r="B10" s="37" t="s">
        <v>121</v>
      </c>
      <c r="C10" s="35">
        <v>16858958</v>
      </c>
      <c r="D10" s="35">
        <v>16858958</v>
      </c>
      <c r="E10" s="36"/>
    </row>
    <row r="11" spans="1:5" ht="25.5">
      <c r="A11" s="33"/>
      <c r="B11" s="34" t="s">
        <v>122</v>
      </c>
      <c r="C11" s="35">
        <v>6067389</v>
      </c>
      <c r="D11" s="35">
        <v>6067389</v>
      </c>
      <c r="E11" s="36"/>
    </row>
    <row r="12" spans="1:5">
      <c r="A12" s="33"/>
      <c r="B12" s="34" t="s">
        <v>123</v>
      </c>
      <c r="C12" s="35">
        <v>1195042</v>
      </c>
      <c r="D12" s="35">
        <v>1195042</v>
      </c>
      <c r="E12" s="36"/>
    </row>
    <row r="13" spans="1:5">
      <c r="A13" s="33"/>
      <c r="B13" s="38" t="s">
        <v>124</v>
      </c>
      <c r="C13" s="35">
        <v>3650881</v>
      </c>
      <c r="D13" s="35">
        <v>3650881</v>
      </c>
      <c r="E13" s="36"/>
    </row>
    <row r="14" spans="1:5">
      <c r="A14" s="33"/>
      <c r="B14" s="38" t="s">
        <v>125</v>
      </c>
      <c r="C14" s="35">
        <v>947972</v>
      </c>
      <c r="D14" s="35">
        <v>947972</v>
      </c>
      <c r="E14" s="36"/>
    </row>
    <row r="15" spans="1:5">
      <c r="A15" s="33"/>
      <c r="B15" s="38" t="s">
        <v>126</v>
      </c>
      <c r="C15" s="35">
        <v>1202228</v>
      </c>
      <c r="D15" s="35">
        <v>1202228</v>
      </c>
      <c r="E15" s="36"/>
    </row>
    <row r="16" spans="1:5" ht="13.5" thickBot="1">
      <c r="A16" s="11"/>
      <c r="B16" s="22" t="s">
        <v>70</v>
      </c>
      <c r="C16" s="32">
        <f>SUM(C9:C15)</f>
        <v>30192373</v>
      </c>
      <c r="D16" s="32">
        <f>SUM(D9:D15)</f>
        <v>30192373</v>
      </c>
      <c r="E16" s="32"/>
    </row>
    <row r="17" spans="1:5">
      <c r="A17" s="10"/>
      <c r="B17" s="12" t="s">
        <v>0</v>
      </c>
      <c r="C17" s="16" t="s">
        <v>1</v>
      </c>
      <c r="D17" s="17" t="s">
        <v>2</v>
      </c>
      <c r="E17" s="12" t="s">
        <v>3</v>
      </c>
    </row>
    <row r="18" spans="1:5" ht="14.45" customHeight="1">
      <c r="A18" s="184"/>
      <c r="B18" s="189" t="s">
        <v>71</v>
      </c>
      <c r="C18" s="180" t="s">
        <v>66</v>
      </c>
      <c r="D18" s="180" t="s">
        <v>67</v>
      </c>
      <c r="E18" s="186" t="s">
        <v>68</v>
      </c>
    </row>
    <row r="19" spans="1:5" ht="14.45" customHeight="1">
      <c r="A19" s="184"/>
      <c r="B19" s="190"/>
      <c r="C19" s="180"/>
      <c r="D19" s="180"/>
      <c r="E19" s="187"/>
    </row>
    <row r="20" spans="1:5" ht="100.15" customHeight="1">
      <c r="A20" s="184"/>
      <c r="B20" s="191"/>
      <c r="C20" s="180"/>
      <c r="D20" s="180"/>
      <c r="E20" s="188"/>
    </row>
    <row r="21" spans="1:5">
      <c r="A21" s="7"/>
      <c r="B21" s="14" t="s">
        <v>127</v>
      </c>
      <c r="C21" s="39">
        <v>6432</v>
      </c>
      <c r="D21" s="39">
        <v>6432</v>
      </c>
      <c r="E21" s="40"/>
    </row>
    <row r="22" spans="1:5">
      <c r="A22" s="7"/>
      <c r="B22" s="14" t="s">
        <v>128</v>
      </c>
      <c r="C22" s="41">
        <v>10987</v>
      </c>
      <c r="D22" s="41">
        <v>10987</v>
      </c>
      <c r="E22" s="36"/>
    </row>
    <row r="23" spans="1:5">
      <c r="A23" s="7"/>
      <c r="B23" s="14" t="s">
        <v>129</v>
      </c>
      <c r="C23" s="41">
        <v>573290</v>
      </c>
      <c r="D23" s="41">
        <v>573290</v>
      </c>
      <c r="E23" s="36"/>
    </row>
    <row r="24" spans="1:5" ht="13.5" thickBot="1">
      <c r="A24" s="11"/>
      <c r="B24" s="23" t="s">
        <v>72</v>
      </c>
      <c r="C24" s="32">
        <f>SUM(C21:C23)</f>
        <v>590709</v>
      </c>
      <c r="D24" s="32">
        <f>SUM(D21:D23)</f>
        <v>590709</v>
      </c>
      <c r="E24" s="32"/>
    </row>
    <row r="25" spans="1:5">
      <c r="A25" s="10"/>
      <c r="B25" s="12" t="s">
        <v>0</v>
      </c>
      <c r="C25" s="16" t="s">
        <v>1</v>
      </c>
      <c r="D25" s="17" t="s">
        <v>2</v>
      </c>
      <c r="E25" s="12" t="s">
        <v>3</v>
      </c>
    </row>
    <row r="26" spans="1:5" ht="40.15" customHeight="1">
      <c r="A26" s="184"/>
      <c r="B26" s="189" t="s">
        <v>73</v>
      </c>
      <c r="C26" s="180" t="s">
        <v>66</v>
      </c>
      <c r="D26" s="180" t="s">
        <v>67</v>
      </c>
      <c r="E26" s="180" t="s">
        <v>68</v>
      </c>
    </row>
    <row r="27" spans="1:5" ht="13.9" customHeight="1">
      <c r="A27" s="184"/>
      <c r="B27" s="190"/>
      <c r="C27" s="180"/>
      <c r="D27" s="180"/>
      <c r="E27" s="180"/>
    </row>
    <row r="28" spans="1:5" ht="102" customHeight="1">
      <c r="A28" s="184"/>
      <c r="B28" s="191"/>
      <c r="C28" s="180"/>
      <c r="D28" s="180"/>
      <c r="E28" s="180"/>
    </row>
    <row r="29" spans="1:5">
      <c r="A29" s="7"/>
      <c r="B29" s="15" t="s">
        <v>130</v>
      </c>
      <c r="C29" s="40">
        <v>37074100</v>
      </c>
      <c r="D29" s="40">
        <v>37074100</v>
      </c>
      <c r="E29" s="40"/>
    </row>
    <row r="30" spans="1:5">
      <c r="A30" s="7"/>
      <c r="B30" s="15" t="s">
        <v>131</v>
      </c>
      <c r="C30" s="42">
        <v>-7472436</v>
      </c>
      <c r="D30" s="42">
        <v>-7472436</v>
      </c>
      <c r="E30" s="43"/>
    </row>
    <row r="31" spans="1:5" ht="13.5" thickBot="1">
      <c r="A31" s="11"/>
      <c r="B31" s="171" t="s">
        <v>74</v>
      </c>
      <c r="C31" s="32">
        <f>SUM(C29:C30)</f>
        <v>29601664</v>
      </c>
      <c r="D31" s="32">
        <f>SUM(D29:D30)</f>
        <v>29601664</v>
      </c>
      <c r="E31" s="32"/>
    </row>
    <row r="34" s="5" customFormat="1"/>
    <row r="35" s="5" customFormat="1"/>
    <row r="36" s="5" customFormat="1"/>
  </sheetData>
  <mergeCells count="16">
    <mergeCell ref="D26:D28"/>
    <mergeCell ref="E26:E28"/>
    <mergeCell ref="B4:C4"/>
    <mergeCell ref="A6:A8"/>
    <mergeCell ref="A18:A20"/>
    <mergeCell ref="A26:A28"/>
    <mergeCell ref="B6:B8"/>
    <mergeCell ref="C6:C8"/>
    <mergeCell ref="B26:B28"/>
    <mergeCell ref="C26:C28"/>
    <mergeCell ref="D6:D8"/>
    <mergeCell ref="E6:E8"/>
    <mergeCell ref="B18:B20"/>
    <mergeCell ref="C18:C20"/>
    <mergeCell ref="D18:D20"/>
    <mergeCell ref="E18:E20"/>
  </mergeCells>
  <pageMargins left="0.7" right="0.7" top="0.75" bottom="0.75" header="0.3" footer="0.3"/>
  <pageSetup paperSize="9" scale="54" orientation="landscape" horizontalDpi="4294967295" verticalDpi="4294967295" r:id="rId1"/>
  <headerFooter>
    <oddHeader>&amp;Lშიდა მოხმარების</oddHeader>
    <oddFooter>&amp;Lშიდა მოხმარების</oddFooter>
  </headerFooter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40625" defaultRowHeight="12.75"/>
  <cols>
    <col min="1" max="1" width="10.5703125" style="47" bestFit="1" customWidth="1"/>
    <col min="2" max="2" width="39" style="47" customWidth="1"/>
    <col min="3" max="3" width="31.28515625" style="47" bestFit="1" customWidth="1"/>
    <col min="4" max="5" width="14.5703125" style="47" bestFit="1" customWidth="1"/>
    <col min="6" max="6" width="21.7109375" style="47" customWidth="1"/>
    <col min="7" max="7" width="12" style="47" bestFit="1" customWidth="1"/>
    <col min="8" max="8" width="14.5703125" style="47" customWidth="1"/>
    <col min="9" max="16384" width="9.140625" style="47"/>
  </cols>
  <sheetData>
    <row r="1" spans="1:8">
      <c r="A1" s="45" t="s">
        <v>28</v>
      </c>
      <c r="B1" s="175" t="str">
        <f>'[4]Info '!C2</f>
        <v>JSC Hash Bank</v>
      </c>
    </row>
    <row r="2" spans="1:8">
      <c r="A2" s="48" t="s">
        <v>29</v>
      </c>
      <c r="B2" s="176">
        <f>'[4]Info '!D2</f>
        <v>45657</v>
      </c>
      <c r="C2" s="48"/>
      <c r="D2" s="48"/>
      <c r="E2" s="48"/>
      <c r="F2" s="48"/>
      <c r="G2" s="48"/>
      <c r="H2" s="48"/>
    </row>
    <row r="3" spans="1:8">
      <c r="A3" s="48"/>
      <c r="B3" s="48"/>
      <c r="C3" s="48"/>
      <c r="D3" s="48"/>
      <c r="E3" s="48"/>
      <c r="F3" s="48"/>
      <c r="G3" s="48"/>
      <c r="H3" s="48"/>
    </row>
    <row r="4" spans="1:8" ht="13.5" thickBot="1">
      <c r="A4" s="51" t="s">
        <v>30</v>
      </c>
      <c r="B4" s="161" t="s">
        <v>20</v>
      </c>
    </row>
    <row r="5" spans="1:8" ht="14.45" customHeight="1">
      <c r="A5" s="198"/>
      <c r="B5" s="192" t="s">
        <v>31</v>
      </c>
      <c r="C5" s="194" t="s">
        <v>32</v>
      </c>
      <c r="D5" s="192" t="s">
        <v>36</v>
      </c>
      <c r="E5" s="192"/>
      <c r="F5" s="192"/>
      <c r="G5" s="192"/>
      <c r="H5" s="196" t="s">
        <v>37</v>
      </c>
    </row>
    <row r="6" spans="1:8" ht="25.5">
      <c r="A6" s="199"/>
      <c r="B6" s="193"/>
      <c r="C6" s="195"/>
      <c r="D6" s="155" t="s">
        <v>33</v>
      </c>
      <c r="E6" s="155" t="s">
        <v>34</v>
      </c>
      <c r="F6" s="155" t="s">
        <v>38</v>
      </c>
      <c r="G6" s="155" t="s">
        <v>39</v>
      </c>
      <c r="H6" s="197"/>
    </row>
    <row r="7" spans="1:8">
      <c r="A7" s="60">
        <v>1</v>
      </c>
      <c r="B7" s="61" t="s">
        <v>10</v>
      </c>
      <c r="C7" s="155" t="s">
        <v>33</v>
      </c>
      <c r="D7" s="59"/>
      <c r="E7" s="59"/>
      <c r="F7" s="59"/>
      <c r="G7" s="62" t="s">
        <v>11</v>
      </c>
      <c r="H7" s="63"/>
    </row>
    <row r="8" spans="1:8">
      <c r="A8" s="64">
        <v>2</v>
      </c>
      <c r="B8" s="61" t="s">
        <v>10</v>
      </c>
      <c r="C8" s="155" t="s">
        <v>34</v>
      </c>
      <c r="D8" s="59"/>
      <c r="E8" s="59"/>
      <c r="F8" s="62" t="s">
        <v>11</v>
      </c>
      <c r="G8" s="59"/>
      <c r="H8" s="63"/>
    </row>
    <row r="9" spans="1:8">
      <c r="A9" s="60">
        <v>3</v>
      </c>
      <c r="B9" s="61" t="s">
        <v>10</v>
      </c>
      <c r="C9" s="62" t="s">
        <v>35</v>
      </c>
      <c r="D9" s="59"/>
      <c r="E9" s="59"/>
      <c r="F9" s="59"/>
      <c r="G9" s="62" t="s">
        <v>11</v>
      </c>
      <c r="H9" s="63"/>
    </row>
    <row r="10" spans="1:8">
      <c r="A10" s="64"/>
      <c r="B10" s="61"/>
      <c r="C10" s="62"/>
      <c r="D10" s="59"/>
      <c r="E10" s="59"/>
      <c r="F10" s="59"/>
      <c r="G10" s="59"/>
      <c r="H10" s="63"/>
    </row>
    <row r="11" spans="1:8">
      <c r="A11" s="60"/>
      <c r="B11" s="61"/>
      <c r="C11" s="62"/>
      <c r="D11" s="59"/>
      <c r="E11" s="59"/>
      <c r="F11" s="59"/>
      <c r="G11" s="59"/>
      <c r="H11" s="63"/>
    </row>
    <row r="12" spans="1:8" ht="13.5" thickBot="1">
      <c r="A12" s="65"/>
      <c r="B12" s="66"/>
      <c r="C12" s="67"/>
      <c r="D12" s="68"/>
      <c r="E12" s="68"/>
      <c r="F12" s="68"/>
      <c r="G12" s="68"/>
      <c r="H12" s="69"/>
    </row>
    <row r="13" spans="1:8">
      <c r="A13" s="45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paperSize="9" orientation="portrait" verticalDpi="0" r:id="rId1"/>
  <headerFooter>
    <oddHeader>&amp;Lშიდა მოხმარების</oddHeader>
    <oddFooter>&amp;Lშიდა მოხმარების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L9"/>
  <sheetViews>
    <sheetView zoomScaleNormal="100" workbookViewId="0">
      <selection activeCell="B1" sqref="B1:B2"/>
    </sheetView>
  </sheetViews>
  <sheetFormatPr defaultColWidth="9.140625" defaultRowHeight="12.75"/>
  <cols>
    <col min="1" max="1" width="10.5703125" style="47" bestFit="1" customWidth="1"/>
    <col min="2" max="2" width="70.140625" style="47" customWidth="1"/>
    <col min="3" max="5" width="10.7109375" style="47" customWidth="1"/>
    <col min="6" max="16384" width="9.140625" style="47"/>
  </cols>
  <sheetData>
    <row r="1" spans="1:12">
      <c r="A1" s="45" t="s">
        <v>28</v>
      </c>
      <c r="B1" s="175" t="str">
        <f>'[4]Info '!C2</f>
        <v>JSC Hash Bank</v>
      </c>
    </row>
    <row r="2" spans="1:12">
      <c r="A2" s="45" t="s">
        <v>29</v>
      </c>
      <c r="B2" s="176">
        <f>'[4]Info '!D2</f>
        <v>45657</v>
      </c>
    </row>
    <row r="3" spans="1:12">
      <c r="A3" s="49"/>
      <c r="B3" s="46"/>
    </row>
    <row r="4" spans="1:12" ht="13.5" thickBot="1">
      <c r="A4" s="70" t="s">
        <v>75</v>
      </c>
      <c r="B4" s="162" t="s">
        <v>22</v>
      </c>
      <c r="C4" s="71"/>
      <c r="D4" s="72"/>
      <c r="E4" s="72"/>
      <c r="F4" s="72"/>
      <c r="G4" s="72"/>
      <c r="H4" s="72"/>
      <c r="I4" s="72"/>
      <c r="J4" s="72"/>
      <c r="K4" s="72"/>
      <c r="L4" s="72"/>
    </row>
    <row r="5" spans="1:12">
      <c r="A5" s="73"/>
      <c r="B5" s="74"/>
      <c r="C5" s="75" t="s">
        <v>5</v>
      </c>
      <c r="D5" s="75" t="s">
        <v>6</v>
      </c>
      <c r="E5" s="76" t="s">
        <v>7</v>
      </c>
      <c r="F5" s="72"/>
    </row>
    <row r="6" spans="1:12">
      <c r="A6" s="57">
        <v>1</v>
      </c>
      <c r="B6" s="59" t="s">
        <v>76</v>
      </c>
      <c r="C6" s="54"/>
      <c r="D6" s="54"/>
      <c r="E6" s="77"/>
      <c r="F6" s="72"/>
    </row>
    <row r="7" spans="1:12">
      <c r="A7" s="57">
        <v>2</v>
      </c>
      <c r="B7" s="78" t="s">
        <v>77</v>
      </c>
      <c r="C7" s="54"/>
      <c r="D7" s="54"/>
      <c r="E7" s="77"/>
      <c r="F7" s="72"/>
    </row>
    <row r="8" spans="1:12">
      <c r="A8" s="57">
        <v>3</v>
      </c>
      <c r="B8" s="59" t="s">
        <v>78</v>
      </c>
      <c r="C8" s="54"/>
      <c r="D8" s="54"/>
      <c r="E8" s="77"/>
    </row>
    <row r="9" spans="1:12" ht="13.5" thickBot="1">
      <c r="A9" s="55">
        <v>4</v>
      </c>
      <c r="B9" s="68" t="s">
        <v>79</v>
      </c>
      <c r="C9" s="79"/>
      <c r="D9" s="79"/>
      <c r="E9" s="80"/>
    </row>
  </sheetData>
  <pageMargins left="0.7" right="0.7" top="0.75" bottom="0.75" header="0.3" footer="0.3"/>
  <pageSetup paperSize="9" orientation="portrait" r:id="rId1"/>
  <headerFooter>
    <oddHeader>&amp;Lშიდა მოხმარების</oddHeader>
    <oddFooter>&amp;Lშიდა მოხმარების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H14"/>
  <sheetViews>
    <sheetView zoomScale="147" zoomScaleNormal="100" workbookViewId="0">
      <selection activeCell="B6" sqref="B6"/>
    </sheetView>
  </sheetViews>
  <sheetFormatPr defaultColWidth="9.140625" defaultRowHeight="12.75"/>
  <cols>
    <col min="1" max="1" width="10.5703125" style="47" bestFit="1" customWidth="1"/>
    <col min="2" max="2" width="52.5703125" style="47" customWidth="1"/>
    <col min="3" max="3" width="12" style="47" bestFit="1" customWidth="1"/>
    <col min="4" max="5" width="9.140625" style="47"/>
    <col min="6" max="6" width="24.140625" style="47" customWidth="1"/>
    <col min="7" max="7" width="27.5703125" style="47" customWidth="1"/>
    <col min="8" max="16384" width="9.140625" style="47"/>
  </cols>
  <sheetData>
    <row r="1" spans="1:8">
      <c r="A1" s="47" t="s">
        <v>28</v>
      </c>
      <c r="B1" s="175" t="str">
        <f>'[4]Info '!C2</f>
        <v>JSC Hash Bank</v>
      </c>
    </row>
    <row r="2" spans="1:8">
      <c r="A2" s="72" t="s">
        <v>29</v>
      </c>
      <c r="B2" s="176">
        <f>'[4]Info '!D2</f>
        <v>45657</v>
      </c>
      <c r="C2" s="72"/>
      <c r="D2" s="72"/>
      <c r="E2" s="72"/>
      <c r="F2" s="72"/>
      <c r="G2" s="72"/>
      <c r="H2" s="72"/>
    </row>
    <row r="3" spans="1:8">
      <c r="A3" s="72"/>
      <c r="B3" s="72"/>
      <c r="C3" s="72"/>
      <c r="D3" s="72"/>
      <c r="E3" s="72"/>
      <c r="F3" s="72"/>
      <c r="G3" s="72"/>
      <c r="H3" s="72"/>
    </row>
    <row r="4" spans="1:8" ht="13.5" thickBot="1">
      <c r="A4" s="70" t="s">
        <v>40</v>
      </c>
      <c r="B4" s="163" t="s">
        <v>24</v>
      </c>
      <c r="F4" s="72"/>
      <c r="G4" s="72"/>
      <c r="H4" s="72"/>
    </row>
    <row r="5" spans="1:8">
      <c r="A5" s="81"/>
      <c r="B5" s="74"/>
      <c r="C5" s="74" t="s">
        <v>0</v>
      </c>
      <c r="D5" s="74" t="s">
        <v>1</v>
      </c>
      <c r="E5" s="74" t="s">
        <v>2</v>
      </c>
      <c r="F5" s="74" t="s">
        <v>3</v>
      </c>
      <c r="G5" s="82" t="s">
        <v>4</v>
      </c>
      <c r="H5" s="72"/>
    </row>
    <row r="6" spans="1:8" s="50" customFormat="1" ht="51">
      <c r="A6" s="83"/>
      <c r="B6" s="59"/>
      <c r="C6" s="59" t="s">
        <v>5</v>
      </c>
      <c r="D6" s="59" t="s">
        <v>6</v>
      </c>
      <c r="E6" s="59" t="s">
        <v>7</v>
      </c>
      <c r="F6" s="84" t="s">
        <v>102</v>
      </c>
      <c r="G6" s="159" t="s">
        <v>103</v>
      </c>
    </row>
    <row r="7" spans="1:8">
      <c r="A7" s="85">
        <v>1</v>
      </c>
      <c r="B7" s="59" t="s">
        <v>41</v>
      </c>
      <c r="C7" s="177">
        <f>SUM('[5]3. SOPL'!$E$6,'[5]3. SOPL'!$E$13)</f>
        <v>989661</v>
      </c>
      <c r="D7" s="177">
        <v>324303</v>
      </c>
      <c r="E7" s="177">
        <v>79294</v>
      </c>
      <c r="F7" s="200"/>
      <c r="G7" s="200"/>
      <c r="H7" s="72"/>
    </row>
    <row r="8" spans="1:8">
      <c r="A8" s="85">
        <v>2</v>
      </c>
      <c r="B8" s="86" t="s">
        <v>42</v>
      </c>
      <c r="C8" s="177">
        <v>-267270</v>
      </c>
      <c r="D8" s="177">
        <v>-17750</v>
      </c>
      <c r="E8" s="177">
        <v>0</v>
      </c>
      <c r="F8" s="200"/>
      <c r="G8" s="200"/>
    </row>
    <row r="9" spans="1:8">
      <c r="A9" s="85">
        <v>3</v>
      </c>
      <c r="B9" s="87" t="s">
        <v>108</v>
      </c>
      <c r="C9" s="177">
        <v>0</v>
      </c>
      <c r="D9" s="177">
        <v>0</v>
      </c>
      <c r="E9" s="177">
        <v>0</v>
      </c>
      <c r="F9" s="200"/>
      <c r="G9" s="200"/>
    </row>
    <row r="10" spans="1:8" ht="13.5" thickBot="1">
      <c r="A10" s="88">
        <v>4</v>
      </c>
      <c r="B10" s="89" t="s">
        <v>43</v>
      </c>
      <c r="C10" s="178">
        <f>C7+C8-C9</f>
        <v>722391</v>
      </c>
      <c r="D10" s="178">
        <f>D7+D8-D9</f>
        <v>306553</v>
      </c>
      <c r="E10" s="178">
        <f>E7+E8-E9</f>
        <v>79294</v>
      </c>
      <c r="F10" s="173">
        <f>SUMIF(C10:E10, "&gt;=0",C10:E10)/3</f>
        <v>369412.66666666669</v>
      </c>
      <c r="G10" s="174">
        <v>1106340.1205850001</v>
      </c>
    </row>
    <row r="11" spans="1:8">
      <c r="A11" s="90"/>
      <c r="B11" s="72"/>
      <c r="C11" s="72"/>
      <c r="D11" s="72"/>
      <c r="E11" s="72"/>
    </row>
    <row r="14" spans="1:8">
      <c r="F14" s="179"/>
    </row>
  </sheetData>
  <mergeCells count="1">
    <mergeCell ref="F7:G9"/>
  </mergeCells>
  <pageMargins left="0.7" right="0.7" top="0.75" bottom="0.75" header="0.3" footer="0.3"/>
  <pageSetup paperSize="9" orientation="portrait" r:id="rId1"/>
  <headerFooter>
    <oddHeader>&amp;Lშიდა მოხმარების</oddHeader>
    <oddFooter>&amp;Lშიდა მოხმარების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2"/>
  <sheetViews>
    <sheetView zoomScaleNormal="100" workbookViewId="0">
      <selection activeCell="F8" sqref="F8"/>
    </sheetView>
  </sheetViews>
  <sheetFormatPr defaultColWidth="9.140625" defaultRowHeight="12.75"/>
  <cols>
    <col min="1" max="1" width="10.5703125" style="114" bestFit="1" customWidth="1"/>
    <col min="2" max="2" width="16.28515625" style="47" customWidth="1"/>
    <col min="3" max="3" width="42.85546875" style="47" customWidth="1"/>
    <col min="4" max="5" width="33.42578125" style="47" customWidth="1"/>
    <col min="6" max="6" width="38.85546875" style="47" customWidth="1"/>
    <col min="7" max="16384" width="9.140625" style="47"/>
  </cols>
  <sheetData>
    <row r="1" spans="1:9">
      <c r="A1" s="45" t="s">
        <v>28</v>
      </c>
      <c r="B1" s="175" t="str">
        <f>'[4]Info '!C2</f>
        <v>JSC Hash Bank</v>
      </c>
    </row>
    <row r="2" spans="1:9">
      <c r="A2" s="45" t="s">
        <v>29</v>
      </c>
      <c r="B2" s="176">
        <f>'[4]Info '!D2</f>
        <v>45657</v>
      </c>
    </row>
    <row r="3" spans="1:9">
      <c r="A3" s="91"/>
    </row>
    <row r="4" spans="1:9" ht="13.5" thickBot="1">
      <c r="A4" s="70" t="s">
        <v>80</v>
      </c>
      <c r="B4" s="205" t="s">
        <v>25</v>
      </c>
      <c r="C4" s="205"/>
      <c r="D4" s="92"/>
      <c r="E4" s="92"/>
      <c r="F4" s="92"/>
    </row>
    <row r="5" spans="1:9" s="97" customFormat="1" ht="16.5" customHeight="1">
      <c r="A5" s="93"/>
      <c r="B5" s="94"/>
      <c r="C5" s="94"/>
      <c r="D5" s="95" t="s">
        <v>109</v>
      </c>
      <c r="E5" s="95" t="s">
        <v>81</v>
      </c>
      <c r="F5" s="96" t="s">
        <v>49</v>
      </c>
    </row>
    <row r="6" spans="1:9" ht="15" customHeight="1">
      <c r="A6" s="98">
        <v>1</v>
      </c>
      <c r="B6" s="195" t="s">
        <v>82</v>
      </c>
      <c r="C6" s="99" t="s">
        <v>50</v>
      </c>
      <c r="D6" s="100">
        <v>4</v>
      </c>
      <c r="E6" s="100">
        <v>5</v>
      </c>
      <c r="F6" s="101">
        <v>3</v>
      </c>
    </row>
    <row r="7" spans="1:9" ht="15" customHeight="1">
      <c r="A7" s="98">
        <v>2</v>
      </c>
      <c r="B7" s="201"/>
      <c r="C7" s="99" t="s">
        <v>83</v>
      </c>
      <c r="D7" s="102">
        <f>D8+D10+D12</f>
        <v>1379746.0199999996</v>
      </c>
      <c r="E7" s="102">
        <f>E8+E10+E12</f>
        <v>135510</v>
      </c>
      <c r="F7" s="103">
        <f>F8+F10+F12</f>
        <v>330140.29920000001</v>
      </c>
    </row>
    <row r="8" spans="1:9" ht="15" customHeight="1">
      <c r="A8" s="98">
        <v>3</v>
      </c>
      <c r="B8" s="201"/>
      <c r="C8" s="104" t="s">
        <v>51</v>
      </c>
      <c r="D8" s="100">
        <v>1379746.0199999996</v>
      </c>
      <c r="E8" s="100">
        <v>135510</v>
      </c>
      <c r="F8" s="101">
        <v>330140.29920000001</v>
      </c>
      <c r="G8" s="72"/>
      <c r="H8" s="72"/>
    </row>
    <row r="9" spans="1:9" ht="15" customHeight="1">
      <c r="A9" s="98">
        <v>4</v>
      </c>
      <c r="B9" s="201"/>
      <c r="C9" s="105" t="s">
        <v>84</v>
      </c>
      <c r="D9" s="100"/>
      <c r="E9" s="100"/>
      <c r="F9" s="101"/>
      <c r="G9" s="72"/>
      <c r="H9" s="72"/>
    </row>
    <row r="10" spans="1:9" ht="30" customHeight="1">
      <c r="A10" s="98">
        <v>5</v>
      </c>
      <c r="B10" s="201"/>
      <c r="C10" s="104" t="s">
        <v>85</v>
      </c>
      <c r="D10" s="100"/>
      <c r="E10" s="100"/>
      <c r="F10" s="101"/>
    </row>
    <row r="11" spans="1:9" ht="15" customHeight="1">
      <c r="A11" s="98">
        <v>6</v>
      </c>
      <c r="B11" s="201"/>
      <c r="C11" s="105" t="s">
        <v>86</v>
      </c>
      <c r="D11" s="100"/>
      <c r="E11" s="100"/>
      <c r="F11" s="101"/>
    </row>
    <row r="12" spans="1:9" ht="15" customHeight="1">
      <c r="A12" s="98">
        <v>7</v>
      </c>
      <c r="B12" s="201"/>
      <c r="C12" s="104" t="s">
        <v>87</v>
      </c>
      <c r="D12" s="100"/>
      <c r="E12" s="100"/>
      <c r="F12" s="101"/>
    </row>
    <row r="13" spans="1:9" ht="15" customHeight="1">
      <c r="A13" s="98">
        <v>8</v>
      </c>
      <c r="B13" s="202"/>
      <c r="C13" s="105" t="s">
        <v>86</v>
      </c>
      <c r="D13" s="100"/>
      <c r="E13" s="100"/>
      <c r="F13" s="101"/>
    </row>
    <row r="14" spans="1:9" ht="15" customHeight="1">
      <c r="A14" s="98">
        <v>9</v>
      </c>
      <c r="B14" s="195" t="s">
        <v>88</v>
      </c>
      <c r="C14" s="99" t="s">
        <v>50</v>
      </c>
      <c r="D14" s="106"/>
      <c r="E14" s="106"/>
      <c r="F14" s="107"/>
      <c r="I14" s="108"/>
    </row>
    <row r="15" spans="1:9" ht="15" customHeight="1">
      <c r="A15" s="98">
        <v>10</v>
      </c>
      <c r="B15" s="201"/>
      <c r="C15" s="99" t="s">
        <v>89</v>
      </c>
      <c r="D15" s="109">
        <f>D16+D18+D20</f>
        <v>0</v>
      </c>
      <c r="E15" s="109">
        <f>E16+E18+E20</f>
        <v>0</v>
      </c>
      <c r="F15" s="110">
        <f>F16+F18+F20</f>
        <v>0</v>
      </c>
    </row>
    <row r="16" spans="1:9" ht="15" customHeight="1">
      <c r="A16" s="98">
        <v>11</v>
      </c>
      <c r="B16" s="201"/>
      <c r="C16" s="104" t="s">
        <v>51</v>
      </c>
      <c r="D16" s="106"/>
      <c r="E16" s="106"/>
      <c r="F16" s="107"/>
    </row>
    <row r="17" spans="1:6" ht="15" customHeight="1">
      <c r="A17" s="98">
        <v>12</v>
      </c>
      <c r="B17" s="201"/>
      <c r="C17" s="105" t="s">
        <v>84</v>
      </c>
      <c r="D17" s="100"/>
      <c r="E17" s="100"/>
      <c r="F17" s="101"/>
    </row>
    <row r="18" spans="1:6" ht="30" customHeight="1">
      <c r="A18" s="98">
        <v>13</v>
      </c>
      <c r="B18" s="201"/>
      <c r="C18" s="104" t="s">
        <v>90</v>
      </c>
      <c r="D18" s="106"/>
      <c r="E18" s="106"/>
      <c r="F18" s="107"/>
    </row>
    <row r="19" spans="1:6" ht="15" customHeight="1">
      <c r="A19" s="98">
        <v>14</v>
      </c>
      <c r="B19" s="201"/>
      <c r="C19" s="105" t="s">
        <v>86</v>
      </c>
      <c r="D19" s="106"/>
      <c r="E19" s="106"/>
      <c r="F19" s="107"/>
    </row>
    <row r="20" spans="1:6" ht="15" customHeight="1">
      <c r="A20" s="98">
        <v>15</v>
      </c>
      <c r="B20" s="201"/>
      <c r="C20" s="104" t="s">
        <v>87</v>
      </c>
      <c r="D20" s="106"/>
      <c r="E20" s="106"/>
      <c r="F20" s="107"/>
    </row>
    <row r="21" spans="1:6" ht="15" customHeight="1">
      <c r="A21" s="98">
        <v>16</v>
      </c>
      <c r="B21" s="202"/>
      <c r="C21" s="105" t="s">
        <v>86</v>
      </c>
      <c r="D21" s="106"/>
      <c r="E21" s="106"/>
      <c r="F21" s="107"/>
    </row>
    <row r="22" spans="1:6" ht="15" customHeight="1" thickBot="1">
      <c r="A22" s="111">
        <v>17</v>
      </c>
      <c r="B22" s="203" t="s">
        <v>91</v>
      </c>
      <c r="C22" s="204"/>
      <c r="D22" s="112">
        <f>D7+D15</f>
        <v>1379746.0199999996</v>
      </c>
      <c r="E22" s="112">
        <f>E7+E15</f>
        <v>135510</v>
      </c>
      <c r="F22" s="113">
        <f>F7+F15</f>
        <v>330140.29920000001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  <headerFooter>
    <oddHeader>&amp;Lშიდა მოხმარების</oddHeader>
    <oddFooter>&amp;Lშიდა მოხმარების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/>
  </sheetViews>
  <sheetFormatPr defaultColWidth="9.140625" defaultRowHeight="12.75"/>
  <cols>
    <col min="1" max="1" width="35.140625" style="47" customWidth="1"/>
    <col min="2" max="2" width="45.85546875" style="47" customWidth="1"/>
    <col min="3" max="4" width="29.42578125" style="47" customWidth="1"/>
    <col min="5" max="5" width="28.42578125" style="47" customWidth="1"/>
    <col min="6" max="6" width="14" style="47" bestFit="1" customWidth="1"/>
    <col min="7" max="7" width="14.7109375" style="47" customWidth="1"/>
    <col min="8" max="8" width="26.42578125" style="47" customWidth="1"/>
    <col min="9" max="9" width="16.140625" style="47" bestFit="1" customWidth="1"/>
    <col min="10" max="10" width="14" style="47" bestFit="1" customWidth="1"/>
    <col min="11" max="11" width="14.7109375" style="47" customWidth="1"/>
    <col min="12" max="12" width="26.85546875" style="47" customWidth="1"/>
    <col min="13" max="16384" width="9.140625" style="47"/>
  </cols>
  <sheetData>
    <row r="1" spans="1:12">
      <c r="A1" s="47" t="s">
        <v>28</v>
      </c>
      <c r="B1" s="175" t="str">
        <f>'[4]Info '!C2</f>
        <v>JSC Hash Bank</v>
      </c>
    </row>
    <row r="2" spans="1:12">
      <c r="A2" s="47" t="s">
        <v>29</v>
      </c>
      <c r="B2" s="176">
        <f>'[4]Info '!D2</f>
        <v>45657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3.5" thickBot="1">
      <c r="A4" s="167" t="s">
        <v>44</v>
      </c>
      <c r="B4" s="164" t="s">
        <v>26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>
      <c r="A5" s="117"/>
      <c r="B5" s="74"/>
      <c r="C5" s="168" t="s">
        <v>109</v>
      </c>
      <c r="D5" s="168" t="s">
        <v>81</v>
      </c>
      <c r="E5" s="156" t="s">
        <v>49</v>
      </c>
      <c r="F5" s="116"/>
      <c r="G5" s="116"/>
      <c r="H5" s="116"/>
      <c r="I5" s="116"/>
      <c r="J5" s="116"/>
      <c r="K5" s="116"/>
      <c r="L5" s="116"/>
    </row>
    <row r="6" spans="1:12">
      <c r="A6" s="206" t="s">
        <v>45</v>
      </c>
      <c r="B6" s="118" t="s">
        <v>50</v>
      </c>
      <c r="C6" s="54"/>
      <c r="D6" s="54"/>
      <c r="E6" s="77"/>
      <c r="F6" s="116"/>
      <c r="G6" s="116"/>
      <c r="H6" s="116"/>
      <c r="I6" s="116"/>
      <c r="J6" s="116"/>
      <c r="K6" s="116"/>
      <c r="L6" s="116"/>
    </row>
    <row r="7" spans="1:12">
      <c r="A7" s="207"/>
      <c r="B7" s="119" t="s">
        <v>118</v>
      </c>
      <c r="C7" s="54"/>
      <c r="D7" s="54"/>
      <c r="E7" s="77"/>
      <c r="F7" s="116"/>
      <c r="G7" s="116"/>
      <c r="H7" s="116"/>
      <c r="I7" s="116"/>
      <c r="J7" s="116"/>
      <c r="K7" s="116"/>
      <c r="L7" s="116"/>
    </row>
    <row r="8" spans="1:12">
      <c r="A8" s="208" t="s">
        <v>46</v>
      </c>
      <c r="B8" s="118" t="s">
        <v>50</v>
      </c>
      <c r="C8" s="54"/>
      <c r="D8" s="54"/>
      <c r="E8" s="77"/>
      <c r="F8" s="116"/>
      <c r="G8" s="116"/>
      <c r="H8" s="116"/>
      <c r="I8" s="116"/>
      <c r="J8" s="116"/>
      <c r="K8" s="116"/>
      <c r="L8" s="116"/>
    </row>
    <row r="9" spans="1:12">
      <c r="A9" s="208"/>
      <c r="B9" s="119" t="s">
        <v>55</v>
      </c>
      <c r="C9" s="120">
        <f>C10+C11+C12+C13</f>
        <v>0</v>
      </c>
      <c r="D9" s="120">
        <f>D10+D11+D12+D13</f>
        <v>0</v>
      </c>
      <c r="E9" s="169">
        <f>E10+E11+E12+E13</f>
        <v>0</v>
      </c>
      <c r="F9" s="116"/>
      <c r="G9" s="116"/>
      <c r="H9" s="116"/>
      <c r="I9" s="116"/>
      <c r="J9" s="116"/>
      <c r="K9" s="116"/>
      <c r="L9" s="116"/>
    </row>
    <row r="10" spans="1:12">
      <c r="A10" s="208"/>
      <c r="B10" s="121" t="s">
        <v>51</v>
      </c>
      <c r="C10" s="54"/>
      <c r="D10" s="54"/>
      <c r="E10" s="77"/>
      <c r="F10" s="116"/>
      <c r="G10" s="116"/>
      <c r="H10" s="116"/>
      <c r="I10" s="116"/>
      <c r="J10" s="116"/>
      <c r="K10" s="116"/>
      <c r="L10" s="116"/>
    </row>
    <row r="11" spans="1:12">
      <c r="A11" s="208"/>
      <c r="B11" s="121" t="s">
        <v>52</v>
      </c>
      <c r="C11" s="54"/>
      <c r="D11" s="54"/>
      <c r="E11" s="77"/>
      <c r="F11" s="116"/>
      <c r="G11" s="116"/>
      <c r="H11" s="116"/>
      <c r="I11" s="116"/>
      <c r="J11" s="116"/>
      <c r="K11" s="116"/>
      <c r="L11" s="116"/>
    </row>
    <row r="12" spans="1:12">
      <c r="A12" s="208"/>
      <c r="B12" s="121" t="s">
        <v>53</v>
      </c>
      <c r="C12" s="54"/>
      <c r="D12" s="54"/>
      <c r="E12" s="77"/>
      <c r="F12" s="116"/>
      <c r="G12" s="116"/>
      <c r="H12" s="116"/>
      <c r="I12" s="116"/>
      <c r="J12" s="116"/>
      <c r="K12" s="116"/>
      <c r="L12" s="116"/>
    </row>
    <row r="13" spans="1:12">
      <c r="A13" s="208"/>
      <c r="B13" s="121" t="s">
        <v>104</v>
      </c>
      <c r="C13" s="54"/>
      <c r="D13" s="54"/>
      <c r="E13" s="77"/>
      <c r="F13" s="116"/>
      <c r="G13" s="116"/>
      <c r="H13" s="116"/>
      <c r="I13" s="116"/>
      <c r="J13" s="116"/>
      <c r="K13" s="116"/>
      <c r="L13" s="116"/>
    </row>
    <row r="14" spans="1:12">
      <c r="A14" s="208" t="s">
        <v>47</v>
      </c>
      <c r="B14" s="118" t="s">
        <v>50</v>
      </c>
      <c r="C14" s="54"/>
      <c r="D14" s="54"/>
      <c r="E14" s="77"/>
      <c r="F14" s="116"/>
      <c r="G14" s="116"/>
      <c r="H14" s="116"/>
      <c r="I14" s="116"/>
      <c r="J14" s="116"/>
      <c r="K14" s="116"/>
      <c r="L14" s="116"/>
    </row>
    <row r="15" spans="1:12">
      <c r="A15" s="208"/>
      <c r="B15" s="119" t="s">
        <v>55</v>
      </c>
      <c r="C15" s="120">
        <f>C16+C17+C18+C19</f>
        <v>0</v>
      </c>
      <c r="D15" s="120">
        <f>D16+D17+D18+D19</f>
        <v>0</v>
      </c>
      <c r="E15" s="169">
        <f>E16+E17+E18+E19</f>
        <v>0</v>
      </c>
      <c r="F15" s="116"/>
      <c r="G15" s="116"/>
      <c r="H15" s="116"/>
      <c r="I15" s="116"/>
      <c r="J15" s="116"/>
      <c r="K15" s="116"/>
      <c r="L15" s="116"/>
    </row>
    <row r="16" spans="1:12">
      <c r="A16" s="208"/>
      <c r="B16" s="121" t="s">
        <v>51</v>
      </c>
      <c r="C16" s="54"/>
      <c r="D16" s="54"/>
      <c r="E16" s="77"/>
      <c r="F16" s="116"/>
      <c r="G16" s="116"/>
      <c r="H16" s="116"/>
      <c r="I16" s="116"/>
      <c r="J16" s="116"/>
      <c r="K16" s="116"/>
      <c r="L16" s="116"/>
    </row>
    <row r="17" spans="1:12">
      <c r="A17" s="206"/>
      <c r="B17" s="121" t="s">
        <v>52</v>
      </c>
      <c r="C17" s="54"/>
      <c r="D17" s="54"/>
      <c r="E17" s="77"/>
      <c r="F17" s="116"/>
      <c r="G17" s="116"/>
      <c r="H17" s="116"/>
      <c r="I17" s="116"/>
      <c r="J17" s="116"/>
      <c r="K17" s="116"/>
      <c r="L17" s="116"/>
    </row>
    <row r="18" spans="1:12">
      <c r="A18" s="206"/>
      <c r="B18" s="121" t="s">
        <v>53</v>
      </c>
      <c r="C18" s="54"/>
      <c r="D18" s="54"/>
      <c r="E18" s="77"/>
      <c r="F18" s="116"/>
      <c r="G18" s="116"/>
      <c r="H18" s="116"/>
      <c r="I18" s="116"/>
      <c r="J18" s="116"/>
      <c r="K18" s="116"/>
      <c r="L18" s="116"/>
    </row>
    <row r="19" spans="1:12" ht="13.5" thickBot="1">
      <c r="A19" s="209"/>
      <c r="B19" s="170" t="s">
        <v>104</v>
      </c>
      <c r="C19" s="79"/>
      <c r="D19" s="79"/>
      <c r="E19" s="80"/>
      <c r="F19" s="116"/>
      <c r="G19" s="116"/>
      <c r="H19" s="116"/>
      <c r="I19" s="116"/>
      <c r="J19" s="116"/>
      <c r="K19" s="116"/>
      <c r="L19" s="116"/>
    </row>
    <row r="20" spans="1:12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  <headerFooter>
    <oddHeader>&amp;Lშიდა მოხმარების</oddHeader>
    <oddFooter>&amp;Lშიდა მოხმარების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40625" defaultRowHeight="12.75"/>
  <cols>
    <col min="1" max="1" width="10.5703125" style="47" bestFit="1" customWidth="1"/>
    <col min="2" max="2" width="54.7109375" style="47" customWidth="1"/>
    <col min="3" max="3" width="26.7109375" style="47" customWidth="1"/>
    <col min="4" max="4" width="34.85546875" style="47" customWidth="1"/>
    <col min="5" max="5" width="26.7109375" style="47" customWidth="1"/>
    <col min="6" max="6" width="25.5703125" style="47" customWidth="1"/>
    <col min="7" max="7" width="25" style="47" customWidth="1"/>
    <col min="8" max="16384" width="9.140625" style="47"/>
  </cols>
  <sheetData>
    <row r="1" spans="1:7">
      <c r="A1" s="45" t="s">
        <v>28</v>
      </c>
      <c r="B1" s="175" t="str">
        <f>'[4]Info '!C2</f>
        <v>JSC Hash Bank</v>
      </c>
    </row>
    <row r="2" spans="1:7">
      <c r="A2" s="45" t="s">
        <v>29</v>
      </c>
      <c r="B2" s="176">
        <f>'[4]Info '!D2</f>
        <v>45657</v>
      </c>
    </row>
    <row r="3" spans="1:7">
      <c r="B3" s="122"/>
    </row>
    <row r="4" spans="1:7" ht="13.5" thickBot="1">
      <c r="A4" s="70" t="s">
        <v>92</v>
      </c>
      <c r="B4" s="165" t="s">
        <v>101</v>
      </c>
    </row>
    <row r="5" spans="1:7" s="122" customFormat="1">
      <c r="A5" s="123"/>
      <c r="B5" s="52"/>
      <c r="C5" s="124" t="s">
        <v>0</v>
      </c>
      <c r="D5" s="154" t="s">
        <v>1</v>
      </c>
      <c r="E5" s="154" t="s">
        <v>2</v>
      </c>
      <c r="F5" s="154" t="s">
        <v>3</v>
      </c>
      <c r="G5" s="156" t="s">
        <v>4</v>
      </c>
    </row>
    <row r="6" spans="1:7" ht="51">
      <c r="A6" s="125"/>
      <c r="B6" s="126"/>
      <c r="C6" s="127" t="s">
        <v>93</v>
      </c>
      <c r="D6" s="126" t="s">
        <v>94</v>
      </c>
      <c r="E6" s="158" t="s">
        <v>95</v>
      </c>
      <c r="F6" s="158" t="s">
        <v>107</v>
      </c>
      <c r="G6" s="157" t="s">
        <v>96</v>
      </c>
    </row>
    <row r="7" spans="1:7">
      <c r="A7" s="125">
        <v>1</v>
      </c>
      <c r="B7" s="128" t="s">
        <v>109</v>
      </c>
      <c r="C7" s="129">
        <f>SUM(C8:C11)</f>
        <v>0</v>
      </c>
      <c r="D7" s="129">
        <f t="shared" ref="D7:G7" si="0">SUM(D8:D11)</f>
        <v>0</v>
      </c>
      <c r="E7" s="129">
        <f t="shared" si="0"/>
        <v>0</v>
      </c>
      <c r="F7" s="129">
        <f t="shared" si="0"/>
        <v>0</v>
      </c>
      <c r="G7" s="129">
        <f t="shared" si="0"/>
        <v>0</v>
      </c>
    </row>
    <row r="8" spans="1:7">
      <c r="A8" s="125">
        <v>2</v>
      </c>
      <c r="B8" s="130" t="s">
        <v>69</v>
      </c>
      <c r="C8" s="131"/>
      <c r="D8" s="106"/>
      <c r="E8" s="106"/>
      <c r="F8" s="106"/>
      <c r="G8" s="107"/>
    </row>
    <row r="9" spans="1:7">
      <c r="A9" s="125">
        <v>3</v>
      </c>
      <c r="B9" s="130" t="s">
        <v>97</v>
      </c>
      <c r="C9" s="131"/>
      <c r="D9" s="106"/>
      <c r="E9" s="106"/>
      <c r="F9" s="106"/>
      <c r="G9" s="107"/>
    </row>
    <row r="10" spans="1:7">
      <c r="A10" s="125">
        <v>4</v>
      </c>
      <c r="B10" s="132" t="s">
        <v>98</v>
      </c>
      <c r="C10" s="131"/>
      <c r="D10" s="106"/>
      <c r="E10" s="106"/>
      <c r="F10" s="106"/>
      <c r="G10" s="107"/>
    </row>
    <row r="11" spans="1:7">
      <c r="A11" s="125">
        <v>5</v>
      </c>
      <c r="B11" s="130" t="s">
        <v>99</v>
      </c>
      <c r="C11" s="131"/>
      <c r="D11" s="106"/>
      <c r="E11" s="106"/>
      <c r="F11" s="106"/>
      <c r="G11" s="107"/>
    </row>
    <row r="12" spans="1:7">
      <c r="A12" s="125">
        <v>6</v>
      </c>
      <c r="B12" s="99" t="s">
        <v>81</v>
      </c>
      <c r="C12" s="102">
        <f>SUM(C13:C16)</f>
        <v>0</v>
      </c>
      <c r="D12" s="102">
        <f>SUM(D13:D16)</f>
        <v>0</v>
      </c>
      <c r="E12" s="102">
        <f>SUM(E13:E16)</f>
        <v>0</v>
      </c>
      <c r="F12" s="102">
        <f>SUM(F13:F16)</f>
        <v>0</v>
      </c>
      <c r="G12" s="103">
        <f>SUM(G13:G16)</f>
        <v>0</v>
      </c>
    </row>
    <row r="13" spans="1:7">
      <c r="A13" s="125">
        <v>7</v>
      </c>
      <c r="B13" s="130" t="s">
        <v>69</v>
      </c>
      <c r="C13" s="100"/>
      <c r="D13" s="100"/>
      <c r="E13" s="100"/>
      <c r="F13" s="100"/>
      <c r="G13" s="101"/>
    </row>
    <row r="14" spans="1:7">
      <c r="A14" s="125">
        <v>8</v>
      </c>
      <c r="B14" s="130" t="s">
        <v>97</v>
      </c>
      <c r="C14" s="100"/>
      <c r="D14" s="100"/>
      <c r="E14" s="100"/>
      <c r="F14" s="100"/>
      <c r="G14" s="101"/>
    </row>
    <row r="15" spans="1:7">
      <c r="A15" s="125">
        <v>9</v>
      </c>
      <c r="B15" s="132" t="s">
        <v>98</v>
      </c>
      <c r="C15" s="100"/>
      <c r="D15" s="100"/>
      <c r="E15" s="100"/>
      <c r="F15" s="100"/>
      <c r="G15" s="101"/>
    </row>
    <row r="16" spans="1:7">
      <c r="A16" s="125">
        <v>10</v>
      </c>
      <c r="B16" s="130" t="s">
        <v>99</v>
      </c>
      <c r="C16" s="100"/>
      <c r="D16" s="100"/>
      <c r="E16" s="100"/>
      <c r="F16" s="100"/>
      <c r="G16" s="101"/>
    </row>
    <row r="17" spans="1:7">
      <c r="A17" s="125">
        <v>11</v>
      </c>
      <c r="B17" s="99" t="s">
        <v>49</v>
      </c>
      <c r="C17" s="102">
        <f>SUM(C18:C21)</f>
        <v>0</v>
      </c>
      <c r="D17" s="102">
        <f>SUM(D18:D21)</f>
        <v>0</v>
      </c>
      <c r="E17" s="102">
        <f>SUM(E18:E21)</f>
        <v>0</v>
      </c>
      <c r="F17" s="102">
        <f>SUM(F18:F21)</f>
        <v>0</v>
      </c>
      <c r="G17" s="103">
        <f>SUM(G18:G21)</f>
        <v>0</v>
      </c>
    </row>
    <row r="18" spans="1:7">
      <c r="A18" s="125">
        <v>12</v>
      </c>
      <c r="B18" s="130" t="s">
        <v>69</v>
      </c>
      <c r="C18" s="100"/>
      <c r="D18" s="100"/>
      <c r="E18" s="100" t="s">
        <v>9</v>
      </c>
      <c r="F18" s="100"/>
      <c r="G18" s="101"/>
    </row>
    <row r="19" spans="1:7">
      <c r="A19" s="125">
        <v>13</v>
      </c>
      <c r="B19" s="130" t="s">
        <v>97</v>
      </c>
      <c r="C19" s="100"/>
      <c r="D19" s="100"/>
      <c r="E19" s="100"/>
      <c r="F19" s="100"/>
      <c r="G19" s="101"/>
    </row>
    <row r="20" spans="1:7">
      <c r="A20" s="125">
        <v>14</v>
      </c>
      <c r="B20" s="132" t="s">
        <v>98</v>
      </c>
      <c r="C20" s="100"/>
      <c r="D20" s="100"/>
      <c r="E20" s="100"/>
      <c r="F20" s="100"/>
      <c r="G20" s="101"/>
    </row>
    <row r="21" spans="1:7">
      <c r="A21" s="125">
        <v>15</v>
      </c>
      <c r="B21" s="130" t="s">
        <v>99</v>
      </c>
      <c r="C21" s="100"/>
      <c r="D21" s="100"/>
      <c r="E21" s="100"/>
      <c r="F21" s="100"/>
      <c r="G21" s="101"/>
    </row>
    <row r="22" spans="1:7" ht="13.5" thickBot="1">
      <c r="A22" s="125">
        <v>16</v>
      </c>
      <c r="B22" s="133" t="s">
        <v>100</v>
      </c>
      <c r="C22" s="134">
        <f>C12+C17</f>
        <v>0</v>
      </c>
      <c r="D22" s="134">
        <f>D12+D17</f>
        <v>0</v>
      </c>
      <c r="E22" s="134">
        <f>E12+E17</f>
        <v>0</v>
      </c>
      <c r="F22" s="134">
        <f>F12+F17</f>
        <v>0</v>
      </c>
      <c r="G22" s="135">
        <f>G12+G17</f>
        <v>0</v>
      </c>
    </row>
  </sheetData>
  <pageMargins left="0.7" right="0.7" top="0.75" bottom="0.75" header="0.3" footer="0.3"/>
  <pageSetup orientation="portrait" horizontalDpi="4294967292" r:id="rId1"/>
  <headerFooter>
    <oddHeader>&amp;Lშიდა მოხმარების</oddHeader>
    <oddFooter>&amp;Lშიდა მოხმარების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20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40625" defaultRowHeight="12.75"/>
  <cols>
    <col min="1" max="1" width="10.5703125" style="47" bestFit="1" customWidth="1"/>
    <col min="2" max="2" width="89.140625" style="47" bestFit="1" customWidth="1"/>
    <col min="3" max="3" width="15.140625" style="136" customWidth="1"/>
    <col min="4" max="5" width="13.7109375" style="136" customWidth="1"/>
    <col min="6" max="6" width="16.28515625" style="136" customWidth="1"/>
    <col min="7" max="8" width="13.7109375" style="136" customWidth="1"/>
    <col min="9" max="9" width="17.5703125" style="136" customWidth="1"/>
    <col min="10" max="10" width="14.5703125" style="136" customWidth="1"/>
    <col min="11" max="12" width="13.7109375" style="136" customWidth="1"/>
    <col min="13" max="13" width="15" style="136" customWidth="1"/>
    <col min="14" max="15" width="13.7109375" style="136" customWidth="1"/>
    <col min="16" max="17" width="15.7109375" style="136" customWidth="1"/>
    <col min="18" max="18" width="9.140625" style="136"/>
    <col min="19" max="16384" width="9.140625" style="47"/>
  </cols>
  <sheetData>
    <row r="1" spans="1:15">
      <c r="A1" s="47" t="s">
        <v>28</v>
      </c>
      <c r="B1" s="175" t="str">
        <f>'[4]Info '!C2</f>
        <v>JSC Hash Bank</v>
      </c>
    </row>
    <row r="2" spans="1:15">
      <c r="A2" s="47" t="s">
        <v>29</v>
      </c>
      <c r="B2" s="176">
        <f>'[4]Info '!D2</f>
        <v>45657</v>
      </c>
    </row>
    <row r="4" spans="1:15" ht="13.5" thickBot="1">
      <c r="A4" s="70" t="s">
        <v>54</v>
      </c>
      <c r="B4" s="166" t="s">
        <v>27</v>
      </c>
    </row>
    <row r="5" spans="1:15">
      <c r="A5" s="56"/>
      <c r="B5" s="137"/>
      <c r="C5" s="153" t="s">
        <v>0</v>
      </c>
      <c r="D5" s="153" t="s">
        <v>1</v>
      </c>
      <c r="E5" s="153" t="s">
        <v>2</v>
      </c>
      <c r="F5" s="153" t="s">
        <v>3</v>
      </c>
      <c r="G5" s="153" t="s">
        <v>4</v>
      </c>
      <c r="H5" s="153" t="s">
        <v>8</v>
      </c>
      <c r="I5" s="153" t="s">
        <v>13</v>
      </c>
      <c r="J5" s="153" t="s">
        <v>14</v>
      </c>
      <c r="K5" s="153" t="s">
        <v>105</v>
      </c>
      <c r="L5" s="153" t="s">
        <v>15</v>
      </c>
      <c r="M5" s="153" t="s">
        <v>16</v>
      </c>
      <c r="N5" s="153" t="s">
        <v>17</v>
      </c>
      <c r="O5" s="138" t="s">
        <v>18</v>
      </c>
    </row>
    <row r="6" spans="1:15" ht="12.75" customHeight="1">
      <c r="A6" s="57"/>
      <c r="B6" s="59"/>
      <c r="C6" s="210" t="s">
        <v>106</v>
      </c>
      <c r="D6" s="210"/>
      <c r="E6" s="210"/>
      <c r="F6" s="212" t="s">
        <v>57</v>
      </c>
      <c r="G6" s="212"/>
      <c r="H6" s="212"/>
      <c r="I6" s="212"/>
      <c r="J6" s="212"/>
      <c r="K6" s="212"/>
      <c r="L6" s="212"/>
      <c r="M6" s="212" t="s">
        <v>63</v>
      </c>
      <c r="N6" s="212"/>
      <c r="O6" s="211"/>
    </row>
    <row r="7" spans="1:15" ht="15" customHeight="1">
      <c r="A7" s="57"/>
      <c r="B7" s="59"/>
      <c r="C7" s="212" t="s">
        <v>110</v>
      </c>
      <c r="D7" s="212" t="s">
        <v>111</v>
      </c>
      <c r="E7" s="212" t="s">
        <v>56</v>
      </c>
      <c r="F7" s="212" t="s">
        <v>58</v>
      </c>
      <c r="G7" s="212"/>
      <c r="H7" s="212" t="s">
        <v>59</v>
      </c>
      <c r="I7" s="212" t="s">
        <v>60</v>
      </c>
      <c r="J7" s="212"/>
      <c r="K7" s="213" t="s">
        <v>61</v>
      </c>
      <c r="L7" s="213"/>
      <c r="M7" s="210" t="s">
        <v>114</v>
      </c>
      <c r="N7" s="210" t="s">
        <v>115</v>
      </c>
      <c r="O7" s="211" t="s">
        <v>64</v>
      </c>
    </row>
    <row r="8" spans="1:15" ht="25.5">
      <c r="A8" s="57"/>
      <c r="B8" s="59"/>
      <c r="C8" s="212"/>
      <c r="D8" s="212"/>
      <c r="E8" s="212"/>
      <c r="F8" s="158" t="s">
        <v>112</v>
      </c>
      <c r="G8" s="158" t="s">
        <v>113</v>
      </c>
      <c r="H8" s="212"/>
      <c r="I8" s="158" t="s">
        <v>110</v>
      </c>
      <c r="J8" s="158" t="s">
        <v>111</v>
      </c>
      <c r="K8" s="160" t="s">
        <v>117</v>
      </c>
      <c r="L8" s="160" t="s">
        <v>62</v>
      </c>
      <c r="M8" s="210"/>
      <c r="N8" s="210"/>
      <c r="O8" s="211"/>
    </row>
    <row r="9" spans="1:15">
      <c r="A9" s="139"/>
      <c r="B9" s="140" t="s">
        <v>48</v>
      </c>
      <c r="C9" s="141"/>
      <c r="D9" s="141"/>
      <c r="E9" s="142"/>
      <c r="F9" s="143"/>
      <c r="G9" s="143"/>
      <c r="H9" s="58"/>
      <c r="I9" s="58"/>
      <c r="J9" s="58"/>
      <c r="K9" s="58"/>
      <c r="L9" s="58"/>
      <c r="M9" s="143"/>
      <c r="N9" s="143"/>
      <c r="O9" s="144"/>
    </row>
    <row r="10" spans="1:15">
      <c r="A10" s="57">
        <v>1</v>
      </c>
      <c r="B10" s="145" t="s">
        <v>55</v>
      </c>
      <c r="C10" s="146">
        <f>SUM(C11:C17)</f>
        <v>0</v>
      </c>
      <c r="D10" s="146">
        <f>SUM(D11:D17)</f>
        <v>0</v>
      </c>
      <c r="E10" s="146">
        <f>SUM(E11:E17)</f>
        <v>0</v>
      </c>
      <c r="F10" s="147">
        <f t="shared" ref="F10:O10" si="0">SUM(F11:F17)</f>
        <v>0</v>
      </c>
      <c r="G10" s="147">
        <f t="shared" si="0"/>
        <v>0</v>
      </c>
      <c r="H10" s="146">
        <f t="shared" si="0"/>
        <v>0</v>
      </c>
      <c r="I10" s="146">
        <f t="shared" si="0"/>
        <v>0</v>
      </c>
      <c r="J10" s="146">
        <f t="shared" si="0"/>
        <v>0</v>
      </c>
      <c r="K10" s="146">
        <f t="shared" si="0"/>
        <v>0</v>
      </c>
      <c r="L10" s="146">
        <f t="shared" si="0"/>
        <v>0</v>
      </c>
      <c r="M10" s="147">
        <f>SUM(M11:M17)</f>
        <v>0</v>
      </c>
      <c r="N10" s="147">
        <f t="shared" si="0"/>
        <v>0</v>
      </c>
      <c r="O10" s="148">
        <f t="shared" si="0"/>
        <v>0</v>
      </c>
    </row>
    <row r="11" spans="1:15">
      <c r="A11" s="57">
        <v>1.1000000000000001</v>
      </c>
      <c r="B11" s="59"/>
      <c r="C11" s="53"/>
      <c r="D11" s="53"/>
      <c r="E11" s="146">
        <f t="shared" ref="E11:E17" si="1">C11+D11</f>
        <v>0</v>
      </c>
      <c r="F11" s="53"/>
      <c r="G11" s="53"/>
      <c r="H11" s="53"/>
      <c r="I11" s="53"/>
      <c r="J11" s="53"/>
      <c r="K11" s="149"/>
      <c r="L11" s="149"/>
      <c r="M11" s="146">
        <f>C11+F11-H11-I11</f>
        <v>0</v>
      </c>
      <c r="N11" s="146">
        <f>D11+G11+H11-J11+K11-L11</f>
        <v>0</v>
      </c>
      <c r="O11" s="148">
        <f t="shared" ref="O11:O17" si="2">M11+N11</f>
        <v>0</v>
      </c>
    </row>
    <row r="12" spans="1:15">
      <c r="A12" s="57">
        <v>1.2</v>
      </c>
      <c r="B12" s="59"/>
      <c r="C12" s="53"/>
      <c r="D12" s="53"/>
      <c r="E12" s="146">
        <f t="shared" si="1"/>
        <v>0</v>
      </c>
      <c r="F12" s="53"/>
      <c r="G12" s="53"/>
      <c r="H12" s="53"/>
      <c r="I12" s="53"/>
      <c r="J12" s="53"/>
      <c r="K12" s="149"/>
      <c r="L12" s="149"/>
      <c r="M12" s="146">
        <f t="shared" ref="M12:M17" si="3">C12+F12-H12-I12</f>
        <v>0</v>
      </c>
      <c r="N12" s="146">
        <f t="shared" ref="N12:N17" si="4">D12+G12+H12-J12+K12-L12</f>
        <v>0</v>
      </c>
      <c r="O12" s="148">
        <f t="shared" si="2"/>
        <v>0</v>
      </c>
    </row>
    <row r="13" spans="1:15">
      <c r="A13" s="57">
        <v>1.3</v>
      </c>
      <c r="B13" s="59"/>
      <c r="C13" s="53"/>
      <c r="D13" s="53"/>
      <c r="E13" s="146">
        <f t="shared" si="1"/>
        <v>0</v>
      </c>
      <c r="F13" s="53"/>
      <c r="G13" s="53"/>
      <c r="H13" s="53"/>
      <c r="I13" s="53"/>
      <c r="J13" s="53"/>
      <c r="K13" s="149"/>
      <c r="L13" s="149"/>
      <c r="M13" s="146">
        <f t="shared" si="3"/>
        <v>0</v>
      </c>
      <c r="N13" s="146">
        <f t="shared" si="4"/>
        <v>0</v>
      </c>
      <c r="O13" s="148">
        <f t="shared" si="2"/>
        <v>0</v>
      </c>
    </row>
    <row r="14" spans="1:15">
      <c r="A14" s="57">
        <v>1.4</v>
      </c>
      <c r="B14" s="59"/>
      <c r="C14" s="53"/>
      <c r="D14" s="53"/>
      <c r="E14" s="146">
        <f t="shared" si="1"/>
        <v>0</v>
      </c>
      <c r="F14" s="53"/>
      <c r="G14" s="53"/>
      <c r="H14" s="53"/>
      <c r="I14" s="53"/>
      <c r="J14" s="53"/>
      <c r="K14" s="149"/>
      <c r="L14" s="149"/>
      <c r="M14" s="146">
        <f t="shared" si="3"/>
        <v>0</v>
      </c>
      <c r="N14" s="146">
        <f t="shared" si="4"/>
        <v>0</v>
      </c>
      <c r="O14" s="148">
        <f t="shared" si="2"/>
        <v>0</v>
      </c>
    </row>
    <row r="15" spans="1:15">
      <c r="A15" s="57">
        <v>1.5</v>
      </c>
      <c r="B15" s="59"/>
      <c r="C15" s="53"/>
      <c r="D15" s="53"/>
      <c r="E15" s="146">
        <f t="shared" si="1"/>
        <v>0</v>
      </c>
      <c r="F15" s="53"/>
      <c r="G15" s="53"/>
      <c r="H15" s="53"/>
      <c r="I15" s="53"/>
      <c r="J15" s="53"/>
      <c r="K15" s="149"/>
      <c r="L15" s="149"/>
      <c r="M15" s="146">
        <f t="shared" si="3"/>
        <v>0</v>
      </c>
      <c r="N15" s="146">
        <f t="shared" si="4"/>
        <v>0</v>
      </c>
      <c r="O15" s="148">
        <f t="shared" si="2"/>
        <v>0</v>
      </c>
    </row>
    <row r="16" spans="1:15">
      <c r="A16" s="57">
        <v>1.6</v>
      </c>
      <c r="B16" s="59"/>
      <c r="C16" s="53"/>
      <c r="D16" s="53"/>
      <c r="E16" s="146">
        <f t="shared" si="1"/>
        <v>0</v>
      </c>
      <c r="F16" s="53"/>
      <c r="G16" s="53"/>
      <c r="H16" s="53"/>
      <c r="I16" s="53"/>
      <c r="J16" s="53"/>
      <c r="K16" s="149"/>
      <c r="L16" s="149"/>
      <c r="M16" s="146">
        <f>C16+F16-H16-I16</f>
        <v>0</v>
      </c>
      <c r="N16" s="146">
        <f t="shared" si="4"/>
        <v>0</v>
      </c>
      <c r="O16" s="148">
        <f t="shared" si="2"/>
        <v>0</v>
      </c>
    </row>
    <row r="17" spans="1:15">
      <c r="A17" s="57" t="s">
        <v>12</v>
      </c>
      <c r="B17" s="59"/>
      <c r="C17" s="53"/>
      <c r="D17" s="53"/>
      <c r="E17" s="146">
        <f t="shared" si="1"/>
        <v>0</v>
      </c>
      <c r="F17" s="53"/>
      <c r="G17" s="53"/>
      <c r="H17" s="53"/>
      <c r="I17" s="53"/>
      <c r="J17" s="53"/>
      <c r="K17" s="149"/>
      <c r="L17" s="149"/>
      <c r="M17" s="146">
        <f t="shared" si="3"/>
        <v>0</v>
      </c>
      <c r="N17" s="146">
        <f t="shared" si="4"/>
        <v>0</v>
      </c>
      <c r="O17" s="148">
        <f t="shared" si="2"/>
        <v>0</v>
      </c>
    </row>
    <row r="18" spans="1:15">
      <c r="A18" s="139"/>
      <c r="B18" s="72" t="s">
        <v>49</v>
      </c>
      <c r="C18" s="141"/>
      <c r="D18" s="141"/>
      <c r="E18" s="141"/>
      <c r="F18" s="141"/>
      <c r="G18" s="141"/>
      <c r="H18" s="141"/>
      <c r="I18" s="141"/>
      <c r="J18" s="141"/>
      <c r="K18" s="150"/>
      <c r="L18" s="150"/>
      <c r="M18" s="141"/>
      <c r="N18" s="141"/>
      <c r="O18" s="151"/>
    </row>
    <row r="19" spans="1:15">
      <c r="A19" s="57">
        <v>2</v>
      </c>
      <c r="B19" s="152" t="s">
        <v>55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>
        <f t="shared" ref="M19" si="5">C19+F19-H19-I19</f>
        <v>0</v>
      </c>
      <c r="N19" s="146">
        <f t="shared" ref="N19" si="6">D19+G19+H19-J19+K19-L19</f>
        <v>0</v>
      </c>
      <c r="O19" s="148">
        <f t="shared" ref="O19" si="7">M19+N19</f>
        <v>0</v>
      </c>
    </row>
    <row r="20" spans="1:15">
      <c r="A20" s="72"/>
      <c r="B20" s="72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  <headerFooter>
    <oddHeader>&amp;Lშიდა მოხმარების</oddHeader>
    <oddFooter>&amp;Lშიდა მოხმარების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2025-05-06T16:54:40Z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{6B4C6941-0D98-4287-BC8A-AF723F5B8636} {9B30DB8E-1AF7-4B66-ADBB-B4853D6B40DB} {C30434B7-D4A0-4ECB-87F1-11C121640520}</vt:lpwstr>
  </property>
  <property fmtid="{D5CDD505-2E9C-101B-9397-08002B2CF9AE}" pid="3" name="DLPManualFileClassificationLastModifiedBy">
    <vt:lpwstr>AD\mtsutskiridze</vt:lpwstr>
  </property>
  <property fmtid="{D5CDD505-2E9C-101B-9397-08002B2CF9AE}" pid="4" name="DLPManualFileClassificationLastModificationDate">
    <vt:lpwstr>1746467905</vt:lpwstr>
  </property>
  <property fmtid="{D5CDD505-2E9C-101B-9397-08002B2CF9AE}" pid="5" name="DLPManualFileClassificationVersion">
    <vt:lpwstr>11.11.2.117</vt:lpwstr>
  </property>
  <property fmtid="{D5CDD505-2E9C-101B-9397-08002B2CF9AE}" pid="6" name="DLPVisualLabelFileClassification">
    <vt:lpwstr>{6B4C6941-0D98-4287-BC8A-AF723F5B8636}</vt:lpwstr>
  </property>
  <property fmtid="{D5CDD505-2E9C-101B-9397-08002B2CF9AE}" pid="7" name="DLPVisualLabelFileClassificationModifiedBy">
    <vt:lpwstr>AD\mtsutskiridze</vt:lpwstr>
  </property>
  <property fmtid="{D5CDD505-2E9C-101B-9397-08002B2CF9AE}" pid="8" name="DLPVisualLabelFileClassificationModifiedDate">
    <vt:lpwstr>1746467905</vt:lpwstr>
  </property>
  <property fmtid="{D5CDD505-2E9C-101B-9397-08002B2CF9AE}" pid="9" name="DLPVisualLabelFileClassificationAlignment">
    <vt:lpwstr>1</vt:lpwstr>
  </property>
  <property fmtid="{D5CDD505-2E9C-101B-9397-08002B2CF9AE}" pid="10" name="DLPVisualLabelFileClassificationPosition">
    <vt:lpwstr>TrellixVisuallabelHeader;TrellixVisuallabelFooter</vt:lpwstr>
  </property>
</Properties>
</file>