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tabRatio="919" activeTab="1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 " sheetId="72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 localSheetId="6">#REF!</definedName>
    <definedName name="ACC_BALACC">#REF!</definedName>
    <definedName name="ACC_CRS" localSheetId="6">#REF!</definedName>
    <definedName name="ACC_CRS">#REF!</definedName>
    <definedName name="ACC_DBS" localSheetId="6">#REF!</definedName>
    <definedName name="ACC_DBS">#REF!</definedName>
    <definedName name="ACC_ISO" localSheetId="6">#REF!</definedName>
    <definedName name="ACC_ISO">#REF!</definedName>
    <definedName name="ACC_SALDO" localSheetId="6">#REF!</definedName>
    <definedName name="ACC_SALDO">#REF!</definedName>
    <definedName name="BS_BALACC" localSheetId="6">#REF!</definedName>
    <definedName name="BS_BALACC">#REF!</definedName>
    <definedName name="BS_BALANCE" localSheetId="6">#REF!</definedName>
    <definedName name="BS_BALANCE">#REF!</definedName>
    <definedName name="BS_CR" localSheetId="6">#REF!</definedName>
    <definedName name="BS_CR">#REF!</definedName>
    <definedName name="BS_CR_EQU" localSheetId="6">#REF!</definedName>
    <definedName name="BS_CR_EQU">#REF!</definedName>
    <definedName name="BS_DB" localSheetId="6">#REF!</definedName>
    <definedName name="BS_DB">#REF!</definedName>
    <definedName name="BS_DB_EQU" localSheetId="6">#REF!</definedName>
    <definedName name="BS_DB_EQU">#REF!</definedName>
    <definedName name="BS_DT" localSheetId="6">#REF!</definedName>
    <definedName name="BS_DT">#REF!</definedName>
    <definedName name="BS_ISO" localSheetId="6">#REF!</definedName>
    <definedName name="BS_ISO">#REF!</definedName>
    <definedName name="CurrentDate" localSheetId="6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B2" i="39" l="1"/>
  <c r="B2" i="40"/>
  <c r="B2" i="48"/>
  <c r="B2" i="72"/>
  <c r="B2" i="50"/>
  <c r="B2" i="63"/>
  <c r="B2" i="68"/>
  <c r="B1" i="39"/>
  <c r="B1" i="40"/>
  <c r="B1" i="48"/>
  <c r="B1" i="72"/>
  <c r="B1" i="50"/>
  <c r="B1" i="63"/>
  <c r="B1" i="68"/>
  <c r="C18" i="50" l="1"/>
  <c r="C8" i="50" l="1"/>
  <c r="D8" i="50" s="1"/>
  <c r="C36" i="67" l="1"/>
  <c r="C49" i="67"/>
  <c r="D18" i="50" l="1"/>
  <c r="E10" i="40" l="1"/>
  <c r="D10" i="40"/>
  <c r="C10" i="40"/>
  <c r="D21" i="67" l="1"/>
  <c r="C21" i="67" l="1"/>
  <c r="C15" i="72" l="1"/>
  <c r="F10" i="40" l="1"/>
  <c r="G10" i="40" s="1"/>
  <c r="N19" i="63"/>
  <c r="M19" i="63"/>
  <c r="O19" i="63" s="1"/>
  <c r="D15" i="48" l="1"/>
  <c r="G17" i="50" l="1"/>
  <c r="F17" i="50"/>
  <c r="E17" i="50"/>
  <c r="D17" i="50"/>
  <c r="C17" i="50"/>
  <c r="G12" i="50"/>
  <c r="F12" i="50"/>
  <c r="E12" i="50"/>
  <c r="D12" i="50"/>
  <c r="C12" i="50"/>
  <c r="G7" i="50"/>
  <c r="G22" i="50" s="1"/>
  <c r="F7" i="50"/>
  <c r="F22" i="50" s="1"/>
  <c r="E7" i="50"/>
  <c r="E22" i="50" s="1"/>
  <c r="D7" i="50"/>
  <c r="D22" i="50" s="1"/>
  <c r="C7" i="50"/>
  <c r="C22" i="50" s="1"/>
  <c r="F15" i="48"/>
  <c r="E15" i="48"/>
  <c r="F7" i="48"/>
  <c r="E7" i="48"/>
  <c r="D7" i="48"/>
  <c r="D22" i="48" s="1"/>
  <c r="E49" i="67"/>
  <c r="D49" i="67"/>
  <c r="E36" i="67"/>
  <c r="D36" i="67"/>
  <c r="E21" i="67"/>
  <c r="F22" i="48" l="1"/>
  <c r="E22" i="48"/>
  <c r="E15" i="72"/>
  <c r="D15" i="72"/>
  <c r="E9" i="72"/>
  <c r="D9" i="72"/>
  <c r="C9" i="72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M17" i="63"/>
  <c r="M11" i="63"/>
  <c r="E11" i="63"/>
  <c r="E17" i="63"/>
  <c r="D10" i="63"/>
  <c r="C10" i="63"/>
  <c r="F10" i="63"/>
  <c r="G10" i="63"/>
  <c r="H10" i="63"/>
  <c r="I10" i="63"/>
  <c r="J10" i="63"/>
  <c r="K10" i="63"/>
  <c r="L10" i="63"/>
  <c r="N10" i="63" l="1"/>
  <c r="M10" i="63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O10" i="63"/>
</calcChain>
</file>

<file path=xl/sharedStrings.xml><?xml version="1.0" encoding="utf-8"?>
<sst xmlns="http://schemas.openxmlformats.org/spreadsheetml/2006/main" count="238" uniqueCount="144">
  <si>
    <t>a</t>
  </si>
  <si>
    <t>b</t>
  </si>
  <si>
    <t>c</t>
  </si>
  <si>
    <t>d</t>
  </si>
  <si>
    <t>e</t>
  </si>
  <si>
    <t>T</t>
  </si>
  <si>
    <t>T-1</t>
  </si>
  <si>
    <t>T-2</t>
  </si>
  <si>
    <t>f</t>
  </si>
  <si>
    <t xml:space="preserve">                                                                </t>
  </si>
  <si>
    <t>XXX</t>
  </si>
  <si>
    <t>x</t>
  </si>
  <si>
    <t>.....</t>
  </si>
  <si>
    <t>g</t>
  </si>
  <si>
    <t>h</t>
  </si>
  <si>
    <t>j</t>
  </si>
  <si>
    <t>k</t>
  </si>
  <si>
    <t>l</t>
  </si>
  <si>
    <t>m</t>
  </si>
  <si>
    <t>Table N</t>
  </si>
  <si>
    <t>Consolidation by entities</t>
  </si>
  <si>
    <t>Content</t>
  </si>
  <si>
    <t>Information about historical operational losses</t>
  </si>
  <si>
    <t>Differences between accounting and regulatory scopes of consolidation</t>
  </si>
  <si>
    <t>Operational risks - basic indicator approach</t>
  </si>
  <si>
    <t xml:space="preserve"> Remuneration awarded during the reporting period</t>
  </si>
  <si>
    <t>Special payments</t>
  </si>
  <si>
    <t>Shares owned by senior management</t>
  </si>
  <si>
    <t>Bank:</t>
  </si>
  <si>
    <t>Date:</t>
  </si>
  <si>
    <t>Table 21</t>
  </si>
  <si>
    <t>Name of Entity</t>
  </si>
  <si>
    <t>Method of Accounting consolidation</t>
  </si>
  <si>
    <t>Full Consolidation</t>
  </si>
  <si>
    <t>Proportional Consolidation</t>
  </si>
  <si>
    <t>Not consolidated</t>
  </si>
  <si>
    <t>Method of regulatory consolidation</t>
  </si>
  <si>
    <t>Description</t>
  </si>
  <si>
    <t>Neither consolidated nor deducted</t>
  </si>
  <si>
    <t>Deducted</t>
  </si>
  <si>
    <t>Table 23</t>
  </si>
  <si>
    <t>Net interest income</t>
  </si>
  <si>
    <t>Total Non-Interest Income</t>
  </si>
  <si>
    <t>Total income (1+2-3)</t>
  </si>
  <si>
    <t>Table 25</t>
  </si>
  <si>
    <t>Guaranteed bonuses</t>
  </si>
  <si>
    <t>Sign-on awards</t>
  </si>
  <si>
    <t>Severance payments</t>
  </si>
  <si>
    <t>Senior management</t>
  </si>
  <si>
    <t>Other material risk takers</t>
  </si>
  <si>
    <t>Number of employees</t>
  </si>
  <si>
    <t>Of which cash-based</t>
  </si>
  <si>
    <t>Of which shares</t>
  </si>
  <si>
    <t>Of which share-linked instruments</t>
  </si>
  <si>
    <t>Table 27</t>
  </si>
  <si>
    <t>Total amount:</t>
  </si>
  <si>
    <t>Total (a+b)</t>
  </si>
  <si>
    <t>Changes during the reporting period</t>
  </si>
  <si>
    <t>Awarded during the period</t>
  </si>
  <si>
    <t>Vesting</t>
  </si>
  <si>
    <t>Reduction during the period</t>
  </si>
  <si>
    <t>Other Changes</t>
  </si>
  <si>
    <t>Sell</t>
  </si>
  <si>
    <t>Amount of shares at the end of the reporting period</t>
  </si>
  <si>
    <t>Total(k+l)</t>
  </si>
  <si>
    <t>Assets (as reported in published IFRS financial statements)</t>
  </si>
  <si>
    <t>Carrying Values as reported in published IFRS financial statements</t>
  </si>
  <si>
    <t>Carrying Values per IFRS under scope of regulatory consolidation (stand-alone)</t>
  </si>
  <si>
    <t>Notes</t>
  </si>
  <si>
    <t>Cash</t>
  </si>
  <si>
    <t>Total assets</t>
  </si>
  <si>
    <t xml:space="preserve">Liabilities (as reported in published IFRS financial statements)  </t>
  </si>
  <si>
    <t>Total liabilities</t>
  </si>
  <si>
    <t>Equity (as reported in published IFRS financial statements)</t>
  </si>
  <si>
    <t>Total equity</t>
  </si>
  <si>
    <t>Table 22</t>
  </si>
  <si>
    <t>Total amount of losses</t>
  </si>
  <si>
    <t>Total amount of losses, exceeding GEL 10,000</t>
  </si>
  <si>
    <t>Number of events with losses exceeding GEL 10,000</t>
  </si>
  <si>
    <t>Total amount of 5 biggest losses</t>
  </si>
  <si>
    <t>Table 24</t>
  </si>
  <si>
    <t>Supervisory Board</t>
  </si>
  <si>
    <t>Fixed remuneration</t>
  </si>
  <si>
    <t>Total fixed remuneration (3+5+7)</t>
  </si>
  <si>
    <t>Of which: deferred</t>
  </si>
  <si>
    <t>Of which: shares or other share-linked instruments</t>
  </si>
  <si>
    <t>Of which deferred</t>
  </si>
  <si>
    <t>Of which other forms</t>
  </si>
  <si>
    <t>Variable remuneration</t>
  </si>
  <si>
    <t>Total variable remuneration (11+13+15)</t>
  </si>
  <si>
    <t>Of which shares or other share-linked instruments</t>
  </si>
  <si>
    <t>Total remuneration</t>
  </si>
  <si>
    <t>Table 26</t>
  </si>
  <si>
    <t>Total amount of outstanding deferred remuneration</t>
  </si>
  <si>
    <t>Of  which  Total amount of outstanding deferred and retained remuneration exposed to ex post explicit and/or implicit adjustment</t>
  </si>
  <si>
    <t>Total amount of reduction during the year due to ex post explicit adjustments</t>
  </si>
  <si>
    <t>Total amount of deferred remuneration paid out in the financial year</t>
  </si>
  <si>
    <t>Shares</t>
  </si>
  <si>
    <t>Share-linked instruments</t>
  </si>
  <si>
    <t>Other</t>
  </si>
  <si>
    <t>Total</t>
  </si>
  <si>
    <t>Information about deferred and retained remuneration</t>
  </si>
  <si>
    <t>Average of sums of net interest and net non-interest income  during last three years</t>
  </si>
  <si>
    <t>Risk Weighted asset (RWA)</t>
  </si>
  <si>
    <t>Of which other instruments</t>
  </si>
  <si>
    <t>I</t>
  </si>
  <si>
    <t>Amount of shares at the beginning of the reporting period</t>
  </si>
  <si>
    <t>Total amount of reduction during the year due to ex post implicit adjustments</t>
  </si>
  <si>
    <t>less: income (loss) from selling property</t>
  </si>
  <si>
    <t>Board of Directors</t>
  </si>
  <si>
    <t>Unvested</t>
  </si>
  <si>
    <t>Vested</t>
  </si>
  <si>
    <t>Of which: Unvested</t>
  </si>
  <si>
    <t>Of which: Vested</t>
  </si>
  <si>
    <t>Unvested (a+d-f-g)</t>
  </si>
  <si>
    <t xml:space="preserve">Vested (b+e+f-h+i-j) </t>
  </si>
  <si>
    <t>Table  20</t>
  </si>
  <si>
    <t>Purchase</t>
  </si>
  <si>
    <t>Total amount</t>
  </si>
  <si>
    <t>Banks shall disclose information required by this Annex in annual Pillar 3 reports according to the decree N92/04 of the Governor of the National Bank of Georgia on “Disclosure requirements for commercial banks within Pillar 3” .</t>
  </si>
  <si>
    <t>JSC "Halyk Bank"</t>
  </si>
  <si>
    <t>Cash and cash equivalents</t>
  </si>
  <si>
    <t>Mandatory cash balance with the NBG</t>
  </si>
  <si>
    <t>Due from financial institutions</t>
  </si>
  <si>
    <t>Loans to customers</t>
  </si>
  <si>
    <t>Investments in equity instruments measured at fair value through other comprehensive income</t>
  </si>
  <si>
    <t>Investments in debt instruments measured at amortised cost</t>
  </si>
  <si>
    <t>Assets classified as held for sale</t>
  </si>
  <si>
    <t>Property and equipment*</t>
  </si>
  <si>
    <t>Intangible assets</t>
  </si>
  <si>
    <t>Current income tax asset</t>
  </si>
  <si>
    <t>Other assets</t>
  </si>
  <si>
    <t>Due to financial institutions</t>
  </si>
  <si>
    <t>Deposits by customers</t>
  </si>
  <si>
    <t>Debt securities issued</t>
  </si>
  <si>
    <t>Lease liability*</t>
  </si>
  <si>
    <t>Provisions</t>
  </si>
  <si>
    <t>Current Income Tax Liability</t>
  </si>
  <si>
    <t>Deferred income tax liabilities</t>
  </si>
  <si>
    <t>Subordinated debt</t>
  </si>
  <si>
    <t>Other liabilities</t>
  </si>
  <si>
    <t>Share capital</t>
  </si>
  <si>
    <t>Revaluation reserve</t>
  </si>
  <si>
    <t>Retained earnings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</si>
</sst>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sz val="11"/>
      <color theme="1"/>
      <name val="Sylfaen"/>
      <family val="1"/>
    </font>
    <font>
      <u/>
      <sz val="10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u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  <xf numFmtId="167" fontId="10" fillId="36" borderId="0"/>
    <xf numFmtId="168" fontId="10" fillId="36" borderId="0"/>
    <xf numFmtId="167" fontId="10" fillId="36" borderId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167" fontId="12" fillId="37" borderId="0" applyNumberFormat="0" applyBorder="0" applyAlignment="0" applyProtection="0"/>
    <xf numFmtId="168" fontId="12" fillId="37" borderId="0" applyNumberFormat="0" applyBorder="0" applyAlignment="0" applyProtection="0"/>
    <xf numFmtId="167" fontId="12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167" fontId="12" fillId="38" borderId="0" applyNumberFormat="0" applyBorder="0" applyAlignment="0" applyProtection="0"/>
    <xf numFmtId="168" fontId="12" fillId="38" borderId="0" applyNumberFormat="0" applyBorder="0" applyAlignment="0" applyProtection="0"/>
    <xf numFmtId="167" fontId="12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167" fontId="12" fillId="39" borderId="0" applyNumberFormat="0" applyBorder="0" applyAlignment="0" applyProtection="0"/>
    <xf numFmtId="168" fontId="12" fillId="39" borderId="0" applyNumberFormat="0" applyBorder="0" applyAlignment="0" applyProtection="0"/>
    <xf numFmtId="167" fontId="12" fillId="39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167" fontId="12" fillId="41" borderId="0" applyNumberFormat="0" applyBorder="0" applyAlignment="0" applyProtection="0"/>
    <xf numFmtId="168" fontId="12" fillId="41" borderId="0" applyNumberFormat="0" applyBorder="0" applyAlignment="0" applyProtection="0"/>
    <xf numFmtId="167" fontId="12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167" fontId="12" fillId="42" borderId="0" applyNumberFormat="0" applyBorder="0" applyAlignment="0" applyProtection="0"/>
    <xf numFmtId="168" fontId="12" fillId="42" borderId="0" applyNumberFormat="0" applyBorder="0" applyAlignment="0" applyProtection="0"/>
    <xf numFmtId="167" fontId="12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167" fontId="12" fillId="44" borderId="0" applyNumberFormat="0" applyBorder="0" applyAlignment="0" applyProtection="0"/>
    <xf numFmtId="168" fontId="12" fillId="44" borderId="0" applyNumberFormat="0" applyBorder="0" applyAlignment="0" applyProtection="0"/>
    <xf numFmtId="167" fontId="12" fillId="44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167" fontId="12" fillId="45" borderId="0" applyNumberFormat="0" applyBorder="0" applyAlignment="0" applyProtection="0"/>
    <xf numFmtId="168" fontId="12" fillId="45" borderId="0" applyNumberFormat="0" applyBorder="0" applyAlignment="0" applyProtection="0"/>
    <xf numFmtId="167" fontId="12" fillId="45" borderId="0" applyNumberFormat="0" applyBorder="0" applyAlignment="0" applyProtection="0"/>
    <xf numFmtId="0" fontId="11" fillId="45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167" fontId="12" fillId="40" borderId="0" applyNumberFormat="0" applyBorder="0" applyAlignment="0" applyProtection="0"/>
    <xf numFmtId="168" fontId="12" fillId="40" borderId="0" applyNumberFormat="0" applyBorder="0" applyAlignment="0" applyProtection="0"/>
    <xf numFmtId="167" fontId="12" fillId="40" borderId="0" applyNumberFormat="0" applyBorder="0" applyAlignment="0" applyProtection="0"/>
    <xf numFmtId="0" fontId="11" fillId="40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167" fontId="12" fillId="43" borderId="0" applyNumberFormat="0" applyBorder="0" applyAlignment="0" applyProtection="0"/>
    <xf numFmtId="168" fontId="12" fillId="43" borderId="0" applyNumberFormat="0" applyBorder="0" applyAlignment="0" applyProtection="0"/>
    <xf numFmtId="167" fontId="12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167" fontId="12" fillId="46" borderId="0" applyNumberFormat="0" applyBorder="0" applyAlignment="0" applyProtection="0"/>
    <xf numFmtId="168" fontId="12" fillId="46" borderId="0" applyNumberFormat="0" applyBorder="0" applyAlignment="0" applyProtection="0"/>
    <xf numFmtId="167" fontId="12" fillId="46" borderId="0" applyNumberFormat="0" applyBorder="0" applyAlignment="0" applyProtection="0"/>
    <xf numFmtId="0" fontId="11" fillId="46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167" fontId="15" fillId="47" borderId="0" applyNumberFormat="0" applyBorder="0" applyAlignment="0" applyProtection="0"/>
    <xf numFmtId="168" fontId="15" fillId="47" borderId="0" applyNumberFormat="0" applyBorder="0" applyAlignment="0" applyProtection="0"/>
    <xf numFmtId="167" fontId="15" fillId="47" borderId="0" applyNumberFormat="0" applyBorder="0" applyAlignment="0" applyProtection="0"/>
    <xf numFmtId="0" fontId="13" fillId="47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167" fontId="15" fillId="50" borderId="0" applyNumberFormat="0" applyBorder="0" applyAlignment="0" applyProtection="0"/>
    <xf numFmtId="168" fontId="15" fillId="50" borderId="0" applyNumberFormat="0" applyBorder="0" applyAlignment="0" applyProtection="0"/>
    <xf numFmtId="167" fontId="15" fillId="50" borderId="0" applyNumberFormat="0" applyBorder="0" applyAlignment="0" applyProtection="0"/>
    <xf numFmtId="0" fontId="13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167" fontId="15" fillId="53" borderId="0" applyNumberFormat="0" applyBorder="0" applyAlignment="0" applyProtection="0"/>
    <xf numFmtId="168" fontId="15" fillId="53" borderId="0" applyNumberFormat="0" applyBorder="0" applyAlignment="0" applyProtection="0"/>
    <xf numFmtId="167" fontId="15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3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3" fillId="56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167" fontId="15" fillId="57" borderId="0" applyNumberFormat="0" applyBorder="0" applyAlignment="0" applyProtection="0"/>
    <xf numFmtId="168" fontId="15" fillId="57" borderId="0" applyNumberFormat="0" applyBorder="0" applyAlignment="0" applyProtection="0"/>
    <xf numFmtId="167" fontId="15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3" fillId="57" borderId="0" applyNumberFormat="0" applyBorder="0" applyAlignment="0" applyProtection="0"/>
    <xf numFmtId="0" fontId="11" fillId="54" borderId="0" applyNumberFormat="0" applyBorder="0" applyAlignment="0" applyProtection="0"/>
    <xf numFmtId="0" fontId="11" fillId="58" borderId="0" applyNumberFormat="0" applyBorder="0" applyAlignment="0" applyProtection="0"/>
    <xf numFmtId="0" fontId="13" fillId="55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167" fontId="15" fillId="59" borderId="0" applyNumberFormat="0" applyBorder="0" applyAlignment="0" applyProtection="0"/>
    <xf numFmtId="168" fontId="15" fillId="59" borderId="0" applyNumberFormat="0" applyBorder="0" applyAlignment="0" applyProtection="0"/>
    <xf numFmtId="167" fontId="15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3" fillId="59" borderId="0" applyNumberFormat="0" applyBorder="0" applyAlignment="0" applyProtection="0"/>
    <xf numFmtId="0" fontId="11" fillId="51" borderId="0" applyNumberFormat="0" applyBorder="0" applyAlignment="0" applyProtection="0"/>
    <xf numFmtId="0" fontId="11" fillId="55" borderId="0" applyNumberFormat="0" applyBorder="0" applyAlignment="0" applyProtection="0"/>
    <xf numFmtId="0" fontId="13" fillId="55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167" fontId="15" fillId="48" borderId="0" applyNumberFormat="0" applyBorder="0" applyAlignment="0" applyProtection="0"/>
    <xf numFmtId="168" fontId="15" fillId="48" borderId="0" applyNumberFormat="0" applyBorder="0" applyAlignment="0" applyProtection="0"/>
    <xf numFmtId="167" fontId="15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3" fillId="48" borderId="0" applyNumberFormat="0" applyBorder="0" applyAlignment="0" applyProtection="0"/>
    <xf numFmtId="0" fontId="11" fillId="60" borderId="0" applyNumberFormat="0" applyBorder="0" applyAlignment="0" applyProtection="0"/>
    <xf numFmtId="0" fontId="11" fillId="51" borderId="0" applyNumberFormat="0" applyBorder="0" applyAlignment="0" applyProtection="0"/>
    <xf numFmtId="0" fontId="13" fillId="52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167" fontId="15" fillId="49" borderId="0" applyNumberFormat="0" applyBorder="0" applyAlignment="0" applyProtection="0"/>
    <xf numFmtId="168" fontId="15" fillId="49" borderId="0" applyNumberFormat="0" applyBorder="0" applyAlignment="0" applyProtection="0"/>
    <xf numFmtId="167" fontId="15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61" borderId="0" applyNumberFormat="0" applyBorder="0" applyAlignment="0" applyProtection="0"/>
    <xf numFmtId="0" fontId="13" fillId="61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167" fontId="15" fillId="62" borderId="0" applyNumberFormat="0" applyBorder="0" applyAlignment="0" applyProtection="0"/>
    <xf numFmtId="168" fontId="15" fillId="62" borderId="0" applyNumberFormat="0" applyBorder="0" applyAlignment="0" applyProtection="0"/>
    <xf numFmtId="167" fontId="15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3" fillId="62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0" fontId="16" fillId="3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167" fontId="18" fillId="38" borderId="0" applyNumberFormat="0" applyBorder="0" applyAlignment="0" applyProtection="0"/>
    <xf numFmtId="168" fontId="18" fillId="38" borderId="0" applyNumberFormat="0" applyBorder="0" applyAlignment="0" applyProtection="0"/>
    <xf numFmtId="167" fontId="18" fillId="38" borderId="0" applyNumberFormat="0" applyBorder="0" applyAlignment="0" applyProtection="0"/>
    <xf numFmtId="0" fontId="16" fillId="38" borderId="0" applyNumberFormat="0" applyBorder="0" applyAlignment="0" applyProtection="0"/>
    <xf numFmtId="169" fontId="19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0" fontId="21" fillId="0" borderId="0" applyFill="0" applyBorder="0" applyAlignment="0"/>
    <xf numFmtId="170" fontId="21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69" fontId="20" fillId="0" borderId="0" applyFill="0" applyBorder="0" applyAlignment="0"/>
    <xf numFmtId="171" fontId="21" fillId="0" borderId="0" applyFill="0" applyBorder="0" applyAlignment="0"/>
    <xf numFmtId="172" fontId="21" fillId="0" borderId="0" applyFill="0" applyBorder="0" applyAlignment="0"/>
    <xf numFmtId="173" fontId="21" fillId="0" borderId="0" applyFill="0" applyBorder="0" applyAlignment="0"/>
    <xf numFmtId="174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8" fontId="24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3" fillId="8" borderId="21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0" fontId="22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167" fontId="24" fillId="63" borderId="27" applyNumberFormat="0" applyAlignment="0" applyProtection="0"/>
    <xf numFmtId="168" fontId="24" fillId="63" borderId="27" applyNumberFormat="0" applyAlignment="0" applyProtection="0"/>
    <xf numFmtId="167" fontId="24" fillId="63" borderId="27" applyNumberFormat="0" applyAlignment="0" applyProtection="0"/>
    <xf numFmtId="0" fontId="22" fillId="63" borderId="27" applyNumberFormat="0" applyAlignment="0" applyProtection="0"/>
    <xf numFmtId="0" fontId="25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0" fontId="26" fillId="9" borderId="24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168" fontId="27" fillId="64" borderId="28" applyNumberFormat="0" applyAlignment="0" applyProtection="0"/>
    <xf numFmtId="167" fontId="27" fillId="64" borderId="28" applyNumberFormat="0" applyAlignment="0" applyProtection="0"/>
    <xf numFmtId="0" fontId="25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/>
    <xf numFmtId="171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/>
    <xf numFmtId="14" fontId="30" fillId="0" borderId="0" applyFill="0" applyBorder="0" applyAlignment="0"/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29">
      <alignment vertical="center"/>
    </xf>
    <xf numFmtId="38" fontId="10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1" fillId="65" borderId="0" applyNumberFormat="0" applyBorder="0" applyAlignment="0" applyProtection="0"/>
    <xf numFmtId="0" fontId="31" fillId="66" borderId="0" applyNumberFormat="0" applyBorder="0" applyAlignment="0" applyProtection="0"/>
    <xf numFmtId="0" fontId="31" fillId="67" borderId="0" applyNumberFormat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168" fontId="34" fillId="0" borderId="0" applyNumberFormat="0" applyFill="0" applyBorder="0" applyAlignment="0" applyProtection="0"/>
    <xf numFmtId="167" fontId="3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20" fillId="0" borderId="2" applyNumberFormat="0" applyAlignment="0">
      <alignment horizontal="right"/>
      <protection locked="0"/>
    </xf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0" fontId="36" fillId="4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167" fontId="37" fillId="39" borderId="0" applyNumberFormat="0" applyBorder="0" applyAlignment="0" applyProtection="0"/>
    <xf numFmtId="168" fontId="37" fillId="39" borderId="0" applyNumberFormat="0" applyBorder="0" applyAlignment="0" applyProtection="0"/>
    <xf numFmtId="167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38" fillId="0" borderId="20" applyNumberFormat="0" applyAlignment="0" applyProtection="0">
      <alignment horizontal="left" vertical="center"/>
    </xf>
    <xf numFmtId="0" fontId="38" fillId="0" borderId="20" applyNumberFormat="0" applyAlignment="0" applyProtection="0">
      <alignment horizontal="left" vertical="center"/>
    </xf>
    <xf numFmtId="167" fontId="38" fillId="0" borderId="20" applyNumberFormat="0" applyAlignment="0" applyProtection="0">
      <alignment horizontal="left" vertical="center"/>
    </xf>
    <xf numFmtId="0" fontId="38" fillId="0" borderId="7">
      <alignment horizontal="left" vertical="center"/>
    </xf>
    <xf numFmtId="0" fontId="38" fillId="0" borderId="7">
      <alignment horizontal="left" vertical="center"/>
    </xf>
    <xf numFmtId="167" fontId="38" fillId="0" borderId="7">
      <alignment horizontal="left" vertical="center"/>
    </xf>
    <xf numFmtId="0" fontId="39" fillId="0" borderId="30" applyNumberFormat="0" applyFill="0" applyAlignment="0" applyProtection="0"/>
    <xf numFmtId="168" fontId="39" fillId="0" borderId="30" applyNumberFormat="0" applyFill="0" applyAlignment="0" applyProtection="0"/>
    <xf numFmtId="0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167" fontId="39" fillId="0" borderId="30" applyNumberFormat="0" applyFill="0" applyAlignment="0" applyProtection="0"/>
    <xf numFmtId="168" fontId="39" fillId="0" borderId="30" applyNumberFormat="0" applyFill="0" applyAlignment="0" applyProtection="0"/>
    <xf numFmtId="167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40" fillId="0" borderId="31" applyNumberFormat="0" applyFill="0" applyAlignment="0" applyProtection="0"/>
    <xf numFmtId="168" fontId="40" fillId="0" borderId="31" applyNumberFormat="0" applyFill="0" applyAlignment="0" applyProtection="0"/>
    <xf numFmtId="0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167" fontId="40" fillId="0" borderId="31" applyNumberFormat="0" applyFill="0" applyAlignment="0" applyProtection="0"/>
    <xf numFmtId="168" fontId="40" fillId="0" borderId="31" applyNumberFormat="0" applyFill="0" applyAlignment="0" applyProtection="0"/>
    <xf numFmtId="167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168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167" fontId="41" fillId="0" borderId="32" applyNumberFormat="0" applyFill="0" applyAlignment="0" applyProtection="0"/>
    <xf numFmtId="168" fontId="41" fillId="0" borderId="32" applyNumberFormat="0" applyFill="0" applyAlignment="0" applyProtection="0"/>
    <xf numFmtId="167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168" fontId="41" fillId="0" borderId="0" applyNumberFormat="0" applyFill="0" applyBorder="0" applyAlignment="0" applyProtection="0"/>
    <xf numFmtId="167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37" fontId="42" fillId="0" borderId="0"/>
    <xf numFmtId="167" fontId="43" fillId="0" borderId="0"/>
    <xf numFmtId="0" fontId="43" fillId="0" borderId="0"/>
    <xf numFmtId="167" fontId="43" fillId="0" borderId="0"/>
    <xf numFmtId="167" fontId="38" fillId="0" borderId="0"/>
    <xf numFmtId="0" fontId="38" fillId="0" borderId="0"/>
    <xf numFmtId="167" fontId="38" fillId="0" borderId="0"/>
    <xf numFmtId="167" fontId="44" fillId="0" borderId="0"/>
    <xf numFmtId="0" fontId="44" fillId="0" borderId="0"/>
    <xf numFmtId="167" fontId="44" fillId="0" borderId="0"/>
    <xf numFmtId="167" fontId="45" fillId="0" borderId="0"/>
    <xf numFmtId="0" fontId="45" fillId="0" borderId="0"/>
    <xf numFmtId="167" fontId="45" fillId="0" borderId="0"/>
    <xf numFmtId="167" fontId="46" fillId="0" borderId="0"/>
    <xf numFmtId="0" fontId="46" fillId="0" borderId="0"/>
    <xf numFmtId="167" fontId="46" fillId="0" borderId="0"/>
    <xf numFmtId="167" fontId="47" fillId="0" borderId="0"/>
    <xf numFmtId="0" fontId="47" fillId="0" borderId="0"/>
    <xf numFmtId="167" fontId="47" fillId="0" borderId="0"/>
    <xf numFmtId="0" fontId="46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48" fillId="0" borderId="0" applyNumberFormat="0" applyFill="0" applyBorder="0" applyAlignment="0" applyProtection="0">
      <alignment vertical="top"/>
      <protection locked="0"/>
    </xf>
    <xf numFmtId="168" fontId="48" fillId="0" borderId="0" applyNumberFormat="0" applyFill="0" applyBorder="0" applyAlignment="0" applyProtection="0">
      <alignment vertical="top"/>
      <protection locked="0"/>
    </xf>
    <xf numFmtId="167" fontId="48" fillId="0" borderId="0" applyNumberFormat="0" applyFill="0" applyBorder="0" applyAlignment="0" applyProtection="0">
      <alignment vertical="top"/>
      <protection locked="0"/>
    </xf>
    <xf numFmtId="167" fontId="49" fillId="0" borderId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8" fontId="52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1" fillId="7" borderId="21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0" fontId="50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167" fontId="52" fillId="42" borderId="27" applyNumberFormat="0" applyAlignment="0" applyProtection="0"/>
    <xf numFmtId="168" fontId="52" fillId="42" borderId="27" applyNumberFormat="0" applyAlignment="0" applyProtection="0"/>
    <xf numFmtId="167" fontId="52" fillId="42" borderId="27" applyNumberFormat="0" applyAlignment="0" applyProtection="0"/>
    <xf numFmtId="0" fontId="50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0" fontId="53" fillId="0" borderId="3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0" fontId="54" fillId="0" borderId="2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167" fontId="55" fillId="0" borderId="33" applyNumberFormat="0" applyFill="0" applyAlignment="0" applyProtection="0"/>
    <xf numFmtId="168" fontId="55" fillId="0" borderId="33" applyNumberFormat="0" applyFill="0" applyAlignment="0" applyProtection="0"/>
    <xf numFmtId="167" fontId="55" fillId="0" borderId="33" applyNumberFormat="0" applyFill="0" applyAlignment="0" applyProtection="0"/>
    <xf numFmtId="0" fontId="53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0" fontId="56" fillId="72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167" fontId="58" fillId="72" borderId="0" applyNumberFormat="0" applyBorder="0" applyAlignment="0" applyProtection="0"/>
    <xf numFmtId="168" fontId="58" fillId="72" borderId="0" applyNumberFormat="0" applyBorder="0" applyAlignment="0" applyProtection="0"/>
    <xf numFmtId="167" fontId="58" fillId="72" borderId="0" applyNumberFormat="0" applyBorder="0" applyAlignment="0" applyProtection="0"/>
    <xf numFmtId="0" fontId="56" fillId="72" borderId="0" applyNumberFormat="0" applyBorder="0" applyAlignment="0" applyProtection="0"/>
    <xf numFmtId="1" fontId="59" fillId="0" borderId="0" applyProtection="0"/>
    <xf numFmtId="167" fontId="10" fillId="0" borderId="34"/>
    <xf numFmtId="168" fontId="10" fillId="0" borderId="34"/>
    <xf numFmtId="167" fontId="10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80" fontId="2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1" fillId="0" borderId="0"/>
    <xf numFmtId="0" fontId="61" fillId="0" borderId="0"/>
    <xf numFmtId="0" fontId="60" fillId="0" borderId="0"/>
    <xf numFmtId="178" fontId="12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49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2" fillId="0" borderId="0"/>
    <xf numFmtId="0" fontId="12" fillId="0" borderId="0"/>
    <xf numFmtId="167" fontId="12" fillId="0" borderId="0"/>
    <xf numFmtId="0" fontId="1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2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1" fillId="0" borderId="0"/>
    <xf numFmtId="178" fontId="12" fillId="0" borderId="0"/>
    <xf numFmtId="178" fontId="1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2" fillId="0" borderId="0"/>
    <xf numFmtId="178" fontId="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/>
    <xf numFmtId="0" fontId="12" fillId="0" borderId="0"/>
    <xf numFmtId="0" fontId="2" fillId="0" borderId="0"/>
    <xf numFmtId="0" fontId="11" fillId="0" borderId="0"/>
    <xf numFmtId="167" fontId="9" fillId="0" borderId="0"/>
    <xf numFmtId="0" fontId="2" fillId="0" borderId="0"/>
    <xf numFmtId="0" fontId="1" fillId="0" borderId="0"/>
    <xf numFmtId="0" fontId="1" fillId="0" borderId="0"/>
    <xf numFmtId="178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2" fillId="0" borderId="0"/>
    <xf numFmtId="0" fontId="12" fillId="0" borderId="0"/>
    <xf numFmtId="167" fontId="9" fillId="0" borderId="0"/>
    <xf numFmtId="0" fontId="49" fillId="0" borderId="0"/>
    <xf numFmtId="0" fontId="2" fillId="0" borderId="0"/>
    <xf numFmtId="167" fontId="9" fillId="0" borderId="0"/>
    <xf numFmtId="0" fontId="1" fillId="0" borderId="0"/>
    <xf numFmtId="178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2" fillId="0" borderId="0"/>
    <xf numFmtId="167" fontId="9" fillId="0" borderId="0"/>
    <xf numFmtId="167" fontId="9" fillId="0" borderId="0"/>
    <xf numFmtId="0" fontId="1" fillId="0" borderId="0"/>
    <xf numFmtId="178" fontId="12" fillId="0" borderId="0"/>
    <xf numFmtId="178" fontId="1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2" fillId="0" borderId="0"/>
    <xf numFmtId="178" fontId="1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0" fillId="0" borderId="0"/>
    <xf numFmtId="178" fontId="1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78" fontId="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0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0" fillId="0" borderId="0"/>
    <xf numFmtId="0" fontId="5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8" fontId="5" fillId="0" borderId="0"/>
    <xf numFmtId="0" fontId="10" fillId="0" borderId="0"/>
    <xf numFmtId="178" fontId="10" fillId="0" borderId="0"/>
    <xf numFmtId="0" fontId="10" fillId="0" borderId="0"/>
    <xf numFmtId="0" fontId="2" fillId="0" borderId="0"/>
    <xf numFmtId="0" fontId="1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0" fillId="0" borderId="0"/>
    <xf numFmtId="178" fontId="5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0" fillId="0" borderId="0"/>
    <xf numFmtId="0" fontId="10" fillId="0" borderId="0"/>
    <xf numFmtId="167" fontId="10" fillId="0" borderId="0"/>
    <xf numFmtId="0" fontId="60" fillId="0" borderId="0"/>
    <xf numFmtId="167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0" fillId="0" borderId="0"/>
    <xf numFmtId="0" fontId="5" fillId="0" borderId="0"/>
    <xf numFmtId="0" fontId="60" fillId="0" borderId="0"/>
    <xf numFmtId="167" fontId="5" fillId="0" borderId="0"/>
    <xf numFmtId="0" fontId="60" fillId="0" borderId="0"/>
    <xf numFmtId="167" fontId="5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178" fontId="5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178" fontId="1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0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0" fillId="0" borderId="0"/>
    <xf numFmtId="178" fontId="10" fillId="0" borderId="0"/>
    <xf numFmtId="178" fontId="10" fillId="0" borderId="0"/>
    <xf numFmtId="17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28" fillId="0" borderId="0"/>
    <xf numFmtId="0" fontId="2" fillId="0" borderId="0"/>
    <xf numFmtId="0" fontId="60" fillId="0" borderId="0"/>
    <xf numFmtId="167" fontId="28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0" fillId="0" borderId="0"/>
    <xf numFmtId="0" fontId="2" fillId="0" borderId="0"/>
    <xf numFmtId="0" fontId="60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78" fontId="2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167" fontId="2" fillId="0" borderId="0"/>
    <xf numFmtId="0" fontId="60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167" fontId="2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4" fillId="0" borderId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167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168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2" fillId="10" borderId="2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11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6" fillId="0" borderId="0"/>
    <xf numFmtId="0" fontId="66" fillId="0" borderId="0"/>
    <xf numFmtId="167" fontId="66" fillId="0" borderId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8" fontId="69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8" fillId="8" borderId="22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0" fontId="67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167" fontId="69" fillId="63" borderId="36" applyNumberFormat="0" applyAlignment="0" applyProtection="0"/>
    <xf numFmtId="168" fontId="69" fillId="63" borderId="36" applyNumberFormat="0" applyAlignment="0" applyProtection="0"/>
    <xf numFmtId="167" fontId="69" fillId="63" borderId="36" applyNumberFormat="0" applyAlignment="0" applyProtection="0"/>
    <xf numFmtId="0" fontId="67" fillId="63" borderId="36" applyNumberFormat="0" applyAlignment="0" applyProtection="0"/>
    <xf numFmtId="0" fontId="9" fillId="0" borderId="0"/>
    <xf numFmtId="174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1" fillId="0" borderId="0" applyFill="0" applyBorder="0" applyAlignment="0"/>
    <xf numFmtId="171" fontId="21" fillId="0" borderId="0" applyFill="0" applyBorder="0" applyAlignment="0"/>
    <xf numFmtId="170" fontId="21" fillId="0" borderId="0" applyFill="0" applyBorder="0" applyAlignment="0"/>
    <xf numFmtId="175" fontId="21" fillId="0" borderId="0" applyFill="0" applyBorder="0" applyAlignment="0"/>
    <xf numFmtId="171" fontId="21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49" fillId="0" borderId="2" applyNumberFormat="0">
      <alignment horizontal="center" vertical="top" wrapText="1"/>
    </xf>
    <xf numFmtId="0" fontId="71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2" fillId="0" borderId="0"/>
    <xf numFmtId="0" fontId="9" fillId="0" borderId="0"/>
    <xf numFmtId="0" fontId="73" fillId="0" borderId="0"/>
    <xf numFmtId="0" fontId="73" fillId="0" borderId="0"/>
    <xf numFmtId="167" fontId="9" fillId="0" borderId="0"/>
    <xf numFmtId="167" fontId="9" fillId="0" borderId="0"/>
    <xf numFmtId="0" fontId="74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49" fontId="30" fillId="0" borderId="0" applyFill="0" applyBorder="0" applyAlignment="0"/>
    <xf numFmtId="188" fontId="21" fillId="0" borderId="0" applyFill="0" applyBorder="0" applyAlignment="0"/>
    <xf numFmtId="189" fontId="21" fillId="0" borderId="0" applyFill="0" applyBorder="0" applyAlignment="0"/>
    <xf numFmtId="0" fontId="76" fillId="0" borderId="0">
      <alignment horizontal="center" vertical="top"/>
    </xf>
    <xf numFmtId="0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168" fontId="77" fillId="0" borderId="0" applyNumberFormat="0" applyFill="0" applyBorder="0" applyAlignment="0" applyProtection="0"/>
    <xf numFmtId="167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8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4" fillId="0" borderId="26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0" fontId="31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167" fontId="78" fillId="0" borderId="37" applyNumberFormat="0" applyFill="0" applyAlignment="0" applyProtection="0"/>
    <xf numFmtId="168" fontId="78" fillId="0" borderId="37" applyNumberFormat="0" applyFill="0" applyAlignment="0" applyProtection="0"/>
    <xf numFmtId="167" fontId="78" fillId="0" borderId="37" applyNumberFormat="0" applyFill="0" applyAlignment="0" applyProtection="0"/>
    <xf numFmtId="0" fontId="31" fillId="0" borderId="37" applyNumberFormat="0" applyFill="0" applyAlignment="0" applyProtection="0"/>
    <xf numFmtId="0" fontId="9" fillId="0" borderId="38"/>
    <xf numFmtId="184" fontId="65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0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" fontId="81" fillId="0" borderId="0" applyFill="0" applyProtection="0">
      <alignment horizontal="right"/>
    </xf>
    <xf numFmtId="42" fontId="82" fillId="0" borderId="0" applyFont="0" applyFill="0" applyBorder="0" applyAlignment="0" applyProtection="0"/>
    <xf numFmtId="44" fontId="82" fillId="0" borderId="0" applyFont="0" applyFill="0" applyBorder="0" applyAlignment="0" applyProtection="0"/>
    <xf numFmtId="0" fontId="83" fillId="0" borderId="0"/>
    <xf numFmtId="0" fontId="84" fillId="0" borderId="0"/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2" xfId="0" applyFont="1" applyBorder="1"/>
    <xf numFmtId="0" fontId="6" fillId="0" borderId="0" xfId="8" applyFont="1" applyFill="1" applyBorder="1" applyProtection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85" fillId="0" borderId="0" xfId="0" applyFont="1" applyBorder="1"/>
    <xf numFmtId="0" fontId="0" fillId="0" borderId="0" xfId="0" applyFill="1" applyBorder="1"/>
    <xf numFmtId="0" fontId="0" fillId="0" borderId="0" xfId="0" applyFont="1" applyBorder="1"/>
    <xf numFmtId="0" fontId="86" fillId="0" borderId="2" xfId="12" applyFont="1" applyFill="1" applyBorder="1" applyAlignment="1" applyProtection="1"/>
    <xf numFmtId="0" fontId="4" fillId="35" borderId="18" xfId="0" applyFont="1" applyFill="1" applyBorder="1"/>
    <xf numFmtId="0" fontId="4" fillId="35" borderId="16" xfId="0" applyFont="1" applyFill="1" applyBorder="1"/>
    <xf numFmtId="0" fontId="87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0" xfId="0" applyFont="1" applyFill="1"/>
    <xf numFmtId="0" fontId="87" fillId="0" borderId="4" xfId="20955" applyFont="1" applyFill="1" applyBorder="1" applyAlignment="1" applyProtection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192" fontId="4" fillId="0" borderId="2" xfId="0" applyNumberFormat="1" applyFont="1" applyBorder="1" applyAlignment="1" applyProtection="1">
      <alignment horizontal="center" vertical="center" wrapText="1"/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0" fontId="88" fillId="0" borderId="2" xfId="20955" applyFont="1" applyFill="1" applyBorder="1" applyAlignment="1" applyProtection="1">
      <alignment horizontal="center" vertical="center"/>
    </xf>
    <xf numFmtId="0" fontId="2" fillId="0" borderId="0" xfId="8" applyFont="1" applyFill="1" applyBorder="1" applyProtection="1"/>
    <xf numFmtId="0" fontId="89" fillId="0" borderId="0" xfId="0" applyFont="1" applyFill="1"/>
    <xf numFmtId="0" fontId="89" fillId="0" borderId="0" xfId="0" applyFont="1"/>
    <xf numFmtId="0" fontId="2" fillId="0" borderId="0" xfId="8" applyFont="1" applyFill="1" applyBorder="1" applyAlignment="1" applyProtection="1"/>
    <xf numFmtId="0" fontId="89" fillId="0" borderId="0" xfId="0" applyFont="1" applyFill="1" applyBorder="1"/>
    <xf numFmtId="0" fontId="89" fillId="0" borderId="0" xfId="0" applyFont="1" applyAlignment="1">
      <alignment wrapText="1"/>
    </xf>
    <xf numFmtId="0" fontId="2" fillId="0" borderId="4" xfId="20955" applyFont="1" applyFill="1" applyBorder="1" applyAlignment="1" applyProtection="1"/>
    <xf numFmtId="0" fontId="89" fillId="0" borderId="41" xfId="0" applyFont="1" applyBorder="1" applyAlignment="1">
      <alignment horizontal="center"/>
    </xf>
    <xf numFmtId="192" fontId="89" fillId="0" borderId="2" xfId="0" applyNumberFormat="1" applyFont="1" applyBorder="1" applyAlignment="1" applyProtection="1">
      <alignment horizontal="center" vertical="center"/>
      <protection locked="0"/>
    </xf>
    <xf numFmtId="192" fontId="89" fillId="0" borderId="2" xfId="0" applyNumberFormat="1" applyFont="1" applyBorder="1" applyProtection="1">
      <protection locked="0"/>
    </xf>
    <xf numFmtId="0" fontId="89" fillId="0" borderId="15" xfId="0" applyFont="1" applyBorder="1"/>
    <xf numFmtId="0" fontId="89" fillId="0" borderId="40" xfId="0" applyFont="1" applyBorder="1"/>
    <xf numFmtId="0" fontId="89" fillId="0" borderId="13" xfId="0" applyFont="1" applyBorder="1"/>
    <xf numFmtId="0" fontId="89" fillId="0" borderId="2" xfId="0" applyFont="1" applyFill="1" applyBorder="1" applyAlignment="1">
      <alignment horizontal="center" vertical="center"/>
    </xf>
    <xf numFmtId="0" fontId="89" fillId="0" borderId="2" xfId="0" applyFont="1" applyBorder="1"/>
    <xf numFmtId="0" fontId="2" fillId="0" borderId="13" xfId="8" applyFont="1" applyFill="1" applyBorder="1" applyProtection="1"/>
    <xf numFmtId="0" fontId="89" fillId="0" borderId="2" xfId="0" applyFont="1" applyFill="1" applyBorder="1"/>
    <xf numFmtId="0" fontId="89" fillId="0" borderId="2" xfId="0" applyFont="1" applyBorder="1" applyAlignment="1">
      <alignment horizontal="center"/>
    </xf>
    <xf numFmtId="0" fontId="89" fillId="0" borderId="14" xfId="0" applyFont="1" applyBorder="1" applyAlignment="1"/>
    <xf numFmtId="0" fontId="2" fillId="0" borderId="13" xfId="8" applyFont="1" applyFill="1" applyBorder="1" applyAlignment="1" applyProtection="1"/>
    <xf numFmtId="0" fontId="2" fillId="0" borderId="15" xfId="8" applyFont="1" applyFill="1" applyBorder="1" applyAlignment="1" applyProtection="1"/>
    <xf numFmtId="0" fontId="89" fillId="0" borderId="16" xfId="0" applyFont="1" applyFill="1" applyBorder="1"/>
    <xf numFmtId="0" fontId="89" fillId="0" borderId="16" xfId="0" applyFont="1" applyBorder="1" applyAlignment="1">
      <alignment horizontal="center"/>
    </xf>
    <xf numFmtId="0" fontId="89" fillId="0" borderId="16" xfId="0" applyFont="1" applyBorder="1"/>
    <xf numFmtId="0" fontId="89" fillId="0" borderId="17" xfId="0" applyFont="1" applyBorder="1" applyAlignment="1"/>
    <xf numFmtId="0" fontId="2" fillId="0" borderId="44" xfId="20955" applyFont="1" applyFill="1" applyBorder="1" applyAlignment="1" applyProtection="1"/>
    <xf numFmtId="0" fontId="91" fillId="0" borderId="0" xfId="0" applyFont="1" applyFill="1" applyAlignment="1"/>
    <xf numFmtId="0" fontId="89" fillId="0" borderId="0" xfId="0" applyFont="1" applyBorder="1"/>
    <xf numFmtId="0" fontId="89" fillId="0" borderId="39" xfId="0" applyFont="1" applyBorder="1"/>
    <xf numFmtId="0" fontId="89" fillId="0" borderId="11" xfId="0" applyFont="1" applyBorder="1"/>
    <xf numFmtId="0" fontId="89" fillId="0" borderId="11" xfId="0" applyFont="1" applyBorder="1" applyAlignment="1">
      <alignment horizontal="center"/>
    </xf>
    <xf numFmtId="0" fontId="89" fillId="0" borderId="12" xfId="0" applyFont="1" applyBorder="1" applyAlignment="1">
      <alignment horizontal="center"/>
    </xf>
    <xf numFmtId="192" fontId="89" fillId="0" borderId="14" xfId="0" applyNumberFormat="1" applyFont="1" applyBorder="1" applyProtection="1">
      <protection locked="0"/>
    </xf>
    <xf numFmtId="0" fontId="89" fillId="2" borderId="2" xfId="0" applyFont="1" applyFill="1" applyBorder="1"/>
    <xf numFmtId="192" fontId="89" fillId="0" borderId="16" xfId="0" applyNumberFormat="1" applyFont="1" applyBorder="1" applyProtection="1">
      <protection locked="0"/>
    </xf>
    <xf numFmtId="192" fontId="89" fillId="0" borderId="17" xfId="0" applyNumberFormat="1" applyFont="1" applyBorder="1" applyProtection="1">
      <protection locked="0"/>
    </xf>
    <xf numFmtId="0" fontId="89" fillId="0" borderId="10" xfId="0" applyFont="1" applyBorder="1" applyAlignment="1">
      <alignment horizontal="right"/>
    </xf>
    <xf numFmtId="0" fontId="89" fillId="0" borderId="12" xfId="0" applyFont="1" applyBorder="1"/>
    <xf numFmtId="0" fontId="89" fillId="0" borderId="13" xfId="0" applyFont="1" applyBorder="1" applyAlignment="1">
      <alignment horizontal="right"/>
    </xf>
    <xf numFmtId="0" fontId="89" fillId="0" borderId="2" xfId="0" applyFont="1" applyBorder="1" applyAlignment="1">
      <alignment horizontal="center" wrapText="1"/>
    </xf>
    <xf numFmtId="0" fontId="89" fillId="0" borderId="13" xfId="0" applyFont="1" applyBorder="1" applyAlignment="1">
      <alignment horizontal="right" vertical="center"/>
    </xf>
    <xf numFmtId="0" fontId="89" fillId="0" borderId="2" xfId="0" applyFont="1" applyBorder="1" applyAlignment="1">
      <alignment horizontal="left"/>
    </xf>
    <xf numFmtId="0" fontId="89" fillId="0" borderId="15" xfId="0" applyFont="1" applyBorder="1" applyAlignment="1">
      <alignment horizontal="right" vertical="center"/>
    </xf>
    <xf numFmtId="0" fontId="90" fillId="0" borderId="16" xfId="0" applyFont="1" applyFill="1" applyBorder="1" applyAlignment="1">
      <alignment horizontal="left"/>
    </xf>
    <xf numFmtId="0" fontId="89" fillId="0" borderId="0" xfId="0" applyFont="1" applyBorder="1" applyAlignment="1">
      <alignment horizontal="center" vertical="center"/>
    </xf>
    <xf numFmtId="0" fontId="89" fillId="0" borderId="0" xfId="0" applyFont="1" applyAlignment="1">
      <alignment horizontal="left" vertical="top"/>
    </xf>
    <xf numFmtId="0" fontId="90" fillId="0" borderId="0" xfId="0" applyFont="1" applyBorder="1" applyAlignment="1">
      <alignment horizontal="center" vertical="center"/>
    </xf>
    <xf numFmtId="0" fontId="89" fillId="0" borderId="10" xfId="0" applyFont="1" applyBorder="1" applyAlignment="1">
      <alignment horizontal="right" vertical="center"/>
    </xf>
    <xf numFmtId="0" fontId="89" fillId="0" borderId="11" xfId="0" applyFont="1" applyBorder="1" applyAlignment="1">
      <alignment horizontal="left" vertical="center"/>
    </xf>
    <xf numFmtId="0" fontId="89" fillId="0" borderId="11" xfId="0" applyFont="1" applyBorder="1" applyAlignment="1">
      <alignment horizontal="left" vertical="center" wrapText="1"/>
    </xf>
    <xf numFmtId="0" fontId="89" fillId="0" borderId="12" xfId="0" applyFont="1" applyBorder="1" applyAlignment="1">
      <alignment horizontal="left" vertical="center" wrapText="1"/>
    </xf>
    <xf numFmtId="0" fontId="89" fillId="0" borderId="0" xfId="0" applyFont="1" applyAlignment="1"/>
    <xf numFmtId="0" fontId="89" fillId="0" borderId="13" xfId="0" applyFont="1" applyBorder="1" applyAlignment="1">
      <alignment horizontal="right" vertical="center" wrapText="1"/>
    </xf>
    <xf numFmtId="0" fontId="89" fillId="0" borderId="2" xfId="0" applyFont="1" applyBorder="1" applyAlignment="1">
      <alignment vertical="center" wrapText="1"/>
    </xf>
    <xf numFmtId="192" fontId="89" fillId="0" borderId="2" xfId="0" applyNumberFormat="1" applyFont="1" applyBorder="1" applyAlignment="1" applyProtection="1">
      <alignment vertical="center" wrapText="1"/>
      <protection locked="0"/>
    </xf>
    <xf numFmtId="192" fontId="89" fillId="0" borderId="14" xfId="0" applyNumberFormat="1" applyFont="1" applyBorder="1" applyAlignment="1" applyProtection="1">
      <alignment vertical="center" wrapText="1"/>
      <protection locked="0"/>
    </xf>
    <xf numFmtId="192" fontId="89" fillId="35" borderId="2" xfId="0" applyNumberFormat="1" applyFont="1" applyFill="1" applyBorder="1" applyAlignment="1">
      <alignment vertical="center" wrapText="1"/>
    </xf>
    <xf numFmtId="192" fontId="89" fillId="35" borderId="14" xfId="0" applyNumberFormat="1" applyFont="1" applyFill="1" applyBorder="1" applyAlignment="1">
      <alignment vertical="center" wrapText="1"/>
    </xf>
    <xf numFmtId="0" fontId="89" fillId="0" borderId="2" xfId="0" applyFont="1" applyBorder="1" applyAlignment="1">
      <alignment horizontal="left" vertical="center" wrapText="1" indent="1"/>
    </xf>
    <xf numFmtId="0" fontId="89" fillId="0" borderId="2" xfId="0" applyFont="1" applyBorder="1" applyAlignment="1">
      <alignment horizontal="left" vertical="center" wrapText="1" indent="4"/>
    </xf>
    <xf numFmtId="192" fontId="89" fillId="0" borderId="2" xfId="0" applyNumberFormat="1" applyFont="1" applyBorder="1" applyAlignment="1" applyProtection="1">
      <alignment horizontal="center" vertical="center" wrapText="1"/>
      <protection locked="0"/>
    </xf>
    <xf numFmtId="192" fontId="89" fillId="0" borderId="14" xfId="0" applyNumberFormat="1" applyFont="1" applyBorder="1" applyAlignment="1" applyProtection="1">
      <alignment horizontal="center" vertical="center" wrapText="1"/>
      <protection locked="0"/>
    </xf>
    <xf numFmtId="0" fontId="89" fillId="0" borderId="0" xfId="0" applyFont="1" applyBorder="1" applyAlignment="1">
      <alignment vertical="center" wrapText="1"/>
    </xf>
    <xf numFmtId="192" fontId="89" fillId="35" borderId="2" xfId="0" applyNumberFormat="1" applyFont="1" applyFill="1" applyBorder="1" applyAlignment="1">
      <alignment horizontal="right" vertical="center" wrapText="1"/>
    </xf>
    <xf numFmtId="192" fontId="89" fillId="35" borderId="14" xfId="0" applyNumberFormat="1" applyFont="1" applyFill="1" applyBorder="1" applyAlignment="1">
      <alignment horizontal="right" vertical="center" wrapText="1"/>
    </xf>
    <xf numFmtId="0" fontId="89" fillId="0" borderId="15" xfId="0" applyFont="1" applyBorder="1" applyAlignment="1">
      <alignment horizontal="right" vertical="center" wrapText="1"/>
    </xf>
    <xf numFmtId="192" fontId="89" fillId="35" borderId="16" xfId="0" applyNumberFormat="1" applyFont="1" applyFill="1" applyBorder="1" applyAlignment="1">
      <alignment horizontal="right" vertical="center" wrapText="1"/>
    </xf>
    <xf numFmtId="192" fontId="89" fillId="35" borderId="17" xfId="0" applyNumberFormat="1" applyFont="1" applyFill="1" applyBorder="1" applyAlignment="1">
      <alignment horizontal="right" vertical="center" wrapText="1"/>
    </xf>
    <xf numFmtId="0" fontId="89" fillId="0" borderId="0" xfId="0" applyFont="1" applyAlignment="1">
      <alignment horizontal="right"/>
    </xf>
    <xf numFmtId="0" fontId="90" fillId="0" borderId="0" xfId="0" applyFont="1" applyAlignment="1">
      <alignment vertical="center"/>
    </xf>
    <xf numFmtId="0" fontId="90" fillId="0" borderId="0" xfId="0" applyFont="1" applyBorder="1" applyAlignment="1">
      <alignment vertical="center"/>
    </xf>
    <xf numFmtId="0" fontId="89" fillId="0" borderId="10" xfId="0" applyFont="1" applyBorder="1"/>
    <xf numFmtId="0" fontId="89" fillId="0" borderId="1" xfId="0" applyFont="1" applyBorder="1" applyAlignment="1">
      <alignment horizontal="left" vertical="center" wrapText="1"/>
    </xf>
    <xf numFmtId="0" fontId="89" fillId="0" borderId="2" xfId="0" applyFont="1" applyBorder="1" applyAlignment="1">
      <alignment horizontal="left" vertical="center" wrapText="1"/>
    </xf>
    <xf numFmtId="192" fontId="89" fillId="35" borderId="2" xfId="0" applyNumberFormat="1" applyFont="1" applyFill="1" applyBorder="1"/>
    <xf numFmtId="0" fontId="89" fillId="0" borderId="2" xfId="0" applyFont="1" applyFill="1" applyBorder="1" applyAlignment="1">
      <alignment horizontal="left" vertical="center" wrapText="1" indent="3"/>
    </xf>
    <xf numFmtId="0" fontId="89" fillId="0" borderId="0" xfId="0" applyFont="1" applyAlignment="1">
      <alignment horizontal="center"/>
    </xf>
    <xf numFmtId="0" fontId="89" fillId="0" borderId="40" xfId="0" applyFont="1" applyBorder="1" applyAlignment="1">
      <alignment horizontal="center" vertical="center" wrapText="1"/>
    </xf>
    <xf numFmtId="0" fontId="89" fillId="0" borderId="19" xfId="0" applyFont="1" applyBorder="1" applyAlignment="1">
      <alignment horizontal="center" vertical="center" wrapText="1"/>
    </xf>
    <xf numFmtId="0" fontId="89" fillId="0" borderId="13" xfId="0" applyFont="1" applyBorder="1" applyAlignment="1">
      <alignment vertical="center" wrapText="1"/>
    </xf>
    <xf numFmtId="0" fontId="89" fillId="0" borderId="2" xfId="0" applyFont="1" applyBorder="1" applyAlignment="1">
      <alignment horizontal="center" vertical="top" wrapText="1"/>
    </xf>
    <xf numFmtId="0" fontId="89" fillId="0" borderId="8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left" vertical="top" wrapText="1"/>
    </xf>
    <xf numFmtId="192" fontId="89" fillId="35" borderId="8" xfId="0" applyNumberFormat="1" applyFont="1" applyFill="1" applyBorder="1" applyAlignment="1">
      <alignment horizontal="right" vertical="center" wrapText="1"/>
    </xf>
    <xf numFmtId="0" fontId="89" fillId="0" borderId="2" xfId="0" applyFont="1" applyBorder="1" applyAlignment="1">
      <alignment horizontal="left" vertical="center" wrapText="1" indent="2"/>
    </xf>
    <xf numFmtId="192" fontId="8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 indent="2"/>
    </xf>
    <xf numFmtId="0" fontId="89" fillId="0" borderId="16" xfId="0" applyFont="1" applyBorder="1" applyAlignment="1">
      <alignment vertical="center" wrapText="1"/>
    </xf>
    <xf numFmtId="192" fontId="89" fillId="35" borderId="17" xfId="0" applyNumberFormat="1" applyFont="1" applyFill="1" applyBorder="1" applyAlignment="1">
      <alignment vertical="center" wrapText="1"/>
    </xf>
    <xf numFmtId="0" fontId="89" fillId="0" borderId="0" xfId="0" applyFont="1" applyAlignment="1">
      <alignment horizontal="center" vertical="center"/>
    </xf>
    <xf numFmtId="0" fontId="89" fillId="0" borderId="41" xfId="0" applyFont="1" applyBorder="1"/>
    <xf numFmtId="0" fontId="89" fillId="0" borderId="12" xfId="0" applyFont="1" applyBorder="1" applyAlignment="1">
      <alignment horizontal="center" vertical="center"/>
    </xf>
    <xf numFmtId="0" fontId="89" fillId="0" borderId="42" xfId="0" applyFont="1" applyBorder="1"/>
    <xf numFmtId="0" fontId="89" fillId="0" borderId="6" xfId="0" applyFont="1" applyBorder="1" applyAlignment="1">
      <alignment vertical="center"/>
    </xf>
    <xf numFmtId="192" fontId="89" fillId="0" borderId="2" xfId="0" applyNumberFormat="1" applyFont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/>
    </xf>
    <xf numFmtId="192" fontId="89" fillId="0" borderId="2" xfId="0" applyNumberFormat="1" applyFont="1" applyFill="1" applyBorder="1" applyAlignment="1">
      <alignment horizontal="center" vertical="center" wrapText="1"/>
    </xf>
    <xf numFmtId="192" fontId="89" fillId="0" borderId="14" xfId="0" applyNumberFormat="1" applyFont="1" applyFill="1" applyBorder="1" applyAlignment="1">
      <alignment horizontal="center" vertical="center"/>
    </xf>
    <xf numFmtId="0" fontId="89" fillId="0" borderId="2" xfId="0" applyFont="1" applyBorder="1" applyAlignment="1">
      <alignment horizontal="right"/>
    </xf>
    <xf numFmtId="192" fontId="89" fillId="35" borderId="2" xfId="0" applyNumberFormat="1" applyFont="1" applyFill="1" applyBorder="1" applyAlignment="1">
      <alignment horizontal="center" vertical="center"/>
    </xf>
    <xf numFmtId="192" fontId="89" fillId="35" borderId="2" xfId="0" applyNumberFormat="1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 applyAlignment="1">
      <alignment horizontal="center" vertical="center"/>
    </xf>
    <xf numFmtId="192" fontId="89" fillId="2" borderId="2" xfId="0" applyNumberFormat="1" applyFont="1" applyFill="1" applyBorder="1" applyAlignment="1" applyProtection="1">
      <alignment horizontal="center" vertical="center"/>
      <protection locked="0"/>
    </xf>
    <xf numFmtId="192" fontId="89" fillId="2" borderId="2" xfId="0" applyNumberFormat="1" applyFont="1" applyFill="1" applyBorder="1" applyAlignment="1">
      <alignment horizontal="center" vertical="center"/>
    </xf>
    <xf numFmtId="192" fontId="89" fillId="0" borderId="14" xfId="0" applyNumberFormat="1" applyFont="1" applyBorder="1" applyAlignment="1">
      <alignment horizontal="center" vertical="center"/>
    </xf>
    <xf numFmtId="0" fontId="89" fillId="0" borderId="2" xfId="0" applyFont="1" applyBorder="1" applyAlignment="1">
      <alignment horizontal="right" wrapText="1"/>
    </xf>
    <xf numFmtId="0" fontId="89" fillId="0" borderId="1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2" borderId="2" xfId="0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90" fillId="0" borderId="0" xfId="0" applyFont="1" applyFill="1" applyAlignment="1">
      <alignment horizontal="center"/>
    </xf>
    <xf numFmtId="0" fontId="90" fillId="0" borderId="0" xfId="0" applyFont="1" applyFill="1" applyBorder="1" applyAlignment="1"/>
    <xf numFmtId="0" fontId="90" fillId="0" borderId="0" xfId="0" applyFont="1" applyAlignment="1">
      <alignment horizontal="center" vertical="center"/>
    </xf>
    <xf numFmtId="0" fontId="90" fillId="0" borderId="9" xfId="0" applyFont="1" applyBorder="1" applyAlignment="1">
      <alignment horizontal="center" vertical="center"/>
    </xf>
    <xf numFmtId="0" fontId="90" fillId="0" borderId="9" xfId="0" applyFont="1" applyBorder="1" applyAlignment="1">
      <alignment horizontal="center" vertical="center" wrapText="1"/>
    </xf>
    <xf numFmtId="0" fontId="2" fillId="0" borderId="0" xfId="20955" applyFont="1" applyFill="1" applyBorder="1" applyAlignment="1" applyProtection="1"/>
    <xf numFmtId="0" fontId="89" fillId="0" borderId="11" xfId="0" applyFont="1" applyFill="1" applyBorder="1" applyAlignment="1">
      <alignment horizontal="center" vertical="center" wrapText="1"/>
    </xf>
    <xf numFmtId="192" fontId="89" fillId="35" borderId="14" xfId="0" applyNumberFormat="1" applyFont="1" applyFill="1" applyBorder="1"/>
    <xf numFmtId="192" fontId="89" fillId="0" borderId="16" xfId="0" applyNumberFormat="1" applyFont="1" applyBorder="1" applyAlignment="1" applyProtection="1">
      <alignment horizontal="left" indent="3"/>
      <protection locked="0"/>
    </xf>
    <xf numFmtId="192" fontId="4" fillId="35" borderId="16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wrapText="1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0" fontId="3" fillId="0" borderId="43" xfId="0" applyFont="1" applyBorder="1" applyProtection="1">
      <protection locked="0"/>
    </xf>
    <xf numFmtId="192" fontId="3" fillId="0" borderId="1" xfId="0" applyNumberFormat="1" applyFont="1" applyBorder="1" applyProtection="1">
      <protection locked="0"/>
    </xf>
    <xf numFmtId="43" fontId="3" fillId="0" borderId="4" xfId="0" applyNumberFormat="1" applyFont="1" applyFill="1" applyBorder="1" applyAlignment="1">
      <alignment horizontal="left" vertical="center"/>
    </xf>
    <xf numFmtId="0" fontId="8" fillId="0" borderId="13" xfId="0" applyFont="1" applyBorder="1"/>
    <xf numFmtId="192" fontId="8" fillId="0" borderId="2" xfId="0" applyNumberFormat="1" applyFont="1" applyBorder="1" applyProtection="1">
      <protection locked="0"/>
    </xf>
    <xf numFmtId="164" fontId="89" fillId="0" borderId="2" xfId="20956" applyNumberFormat="1" applyFont="1" applyBorder="1" applyProtection="1">
      <protection locked="0"/>
    </xf>
    <xf numFmtId="164" fontId="89" fillId="0" borderId="16" xfId="20956" applyNumberFormat="1" applyFont="1" applyBorder="1" applyProtection="1">
      <protection locked="0"/>
    </xf>
    <xf numFmtId="192" fontId="89" fillId="0" borderId="0" xfId="0" applyNumberFormat="1" applyFont="1"/>
    <xf numFmtId="0" fontId="89" fillId="0" borderId="14" xfId="0" applyFont="1" applyBorder="1" applyAlignment="1">
      <alignment horizontal="center" vertical="center"/>
    </xf>
    <xf numFmtId="14" fontId="6" fillId="0" borderId="0" xfId="8" applyNumberFormat="1" applyFont="1" applyFill="1" applyBorder="1" applyAlignment="1" applyProtection="1"/>
    <xf numFmtId="14" fontId="2" fillId="0" borderId="0" xfId="8" applyNumberFormat="1" applyFont="1" applyFill="1" applyBorder="1" applyAlignment="1" applyProtection="1"/>
    <xf numFmtId="14" fontId="89" fillId="0" borderId="0" xfId="0" applyNumberFormat="1" applyFont="1"/>
    <xf numFmtId="14" fontId="89" fillId="0" borderId="0" xfId="0" applyNumberFormat="1" applyFont="1" applyAlignment="1">
      <alignment horizontal="center"/>
    </xf>
    <xf numFmtId="14" fontId="90" fillId="0" borderId="0" xfId="0" applyNumberFormat="1" applyFont="1" applyAlignment="1">
      <alignment vertical="center"/>
    </xf>
    <xf numFmtId="14" fontId="89" fillId="0" borderId="0" xfId="0" applyNumberFormat="1" applyFont="1" applyBorder="1"/>
    <xf numFmtId="14" fontId="89" fillId="0" borderId="0" xfId="0" applyNumberFormat="1" applyFont="1" applyFill="1"/>
    <xf numFmtId="164" fontId="89" fillId="0" borderId="0" xfId="0" applyNumberFormat="1" applyFont="1"/>
    <xf numFmtId="164" fontId="3" fillId="0" borderId="47" xfId="20956" applyNumberFormat="1" applyFont="1" applyBorder="1" applyProtection="1">
      <protection locked="0"/>
    </xf>
    <xf numFmtId="164" fontId="3" fillId="0" borderId="2" xfId="20956" applyNumberFormat="1" applyFont="1" applyBorder="1" applyProtection="1">
      <protection locked="0"/>
    </xf>
    <xf numFmtId="0" fontId="89" fillId="0" borderId="0" xfId="0" applyFont="1" applyBorder="1" applyAlignment="1">
      <alignment horizontal="left" indent="2"/>
    </xf>
    <xf numFmtId="0" fontId="4" fillId="0" borderId="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0" borderId="11" xfId="0" applyFont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 wrapText="1"/>
    </xf>
    <xf numFmtId="0" fontId="89" fillId="0" borderId="1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 wrapText="1"/>
    </xf>
    <xf numFmtId="0" fontId="2" fillId="0" borderId="3" xfId="8" applyFont="1" applyFill="1" applyBorder="1" applyAlignment="1" applyProtection="1">
      <alignment horizontal="center"/>
    </xf>
    <xf numFmtId="0" fontId="2" fillId="0" borderId="39" xfId="8" applyFont="1" applyFill="1" applyBorder="1" applyAlignment="1" applyProtection="1">
      <alignment horizontal="center"/>
    </xf>
    <xf numFmtId="192" fontId="89" fillId="3" borderId="2" xfId="0" applyNumberFormat="1" applyFont="1" applyFill="1" applyBorder="1" applyAlignment="1">
      <alignment horizontal="center" wrapText="1"/>
    </xf>
    <xf numFmtId="192" fontId="89" fillId="3" borderId="14" xfId="0" applyNumberFormat="1" applyFont="1" applyFill="1" applyBorder="1" applyAlignment="1">
      <alignment horizontal="center" wrapText="1"/>
    </xf>
    <xf numFmtId="0" fontId="89" fillId="0" borderId="5" xfId="0" applyFont="1" applyBorder="1" applyAlignment="1">
      <alignment horizontal="center" vertical="center" wrapText="1"/>
    </xf>
    <xf numFmtId="0" fontId="89" fillId="0" borderId="4" xfId="0" applyFont="1" applyBorder="1" applyAlignment="1">
      <alignment horizontal="center" vertical="center" wrapText="1"/>
    </xf>
    <xf numFmtId="0" fontId="90" fillId="0" borderId="46" xfId="0" applyFont="1" applyBorder="1" applyAlignment="1">
      <alignment horizontal="center" vertical="center" wrapText="1"/>
    </xf>
    <xf numFmtId="0" fontId="90" fillId="0" borderId="18" xfId="0" applyFont="1" applyBorder="1" applyAlignment="1">
      <alignment horizontal="center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43" xfId="0" applyFont="1" applyBorder="1" applyAlignment="1">
      <alignment horizontal="center" vertical="center" wrapText="1"/>
    </xf>
    <xf numFmtId="0" fontId="89" fillId="0" borderId="39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15" xfId="0" applyFont="1" applyBorder="1" applyAlignment="1">
      <alignment horizontal="center" vertical="center" wrapText="1"/>
    </xf>
    <xf numFmtId="0" fontId="89" fillId="0" borderId="2" xfId="0" applyFont="1" applyBorder="1" applyAlignment="1">
      <alignment horizontal="center" vertical="center" wrapText="1"/>
    </xf>
    <xf numFmtId="0" fontId="89" fillId="0" borderId="14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SA/FSA-SGSP/CGP/temp/3.%20&#4330;&#4309;&#4314;&#4312;&#4314;&#4308;&#4305;&#4308;&#4305;&#4312;%20&#4320;&#4308;&#4306;&#4323;&#4314;&#4304;&#4330;&#4312;&#4308;&#4305;&#4328;&#4312;/5.%20Pillar%203/Bank%20questions/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B23" sqref="B23"/>
    </sheetView>
  </sheetViews>
  <sheetFormatPr defaultRowHeight="15"/>
  <cols>
    <col min="1" max="1" width="9.7109375" style="26" bestFit="1" customWidth="1"/>
    <col min="2" max="2" width="128.7109375" style="19" bestFit="1" customWidth="1"/>
    <col min="3" max="3" width="39.42578125" customWidth="1"/>
  </cols>
  <sheetData>
    <row r="1" spans="1:3" s="1" customFormat="1" ht="15.75">
      <c r="A1" s="24" t="s">
        <v>19</v>
      </c>
      <c r="B1" s="41" t="s">
        <v>21</v>
      </c>
      <c r="C1" s="18"/>
    </row>
    <row r="2" spans="1:3" s="20" customFormat="1">
      <c r="A2" s="25">
        <v>20</v>
      </c>
      <c r="B2" s="21" t="s">
        <v>23</v>
      </c>
      <c r="C2" s="10"/>
    </row>
    <row r="3" spans="1:3" s="20" customFormat="1">
      <c r="A3" s="25">
        <v>21</v>
      </c>
      <c r="B3" s="21" t="s">
        <v>20</v>
      </c>
    </row>
    <row r="4" spans="1:3" s="20" customFormat="1">
      <c r="A4" s="25">
        <v>22</v>
      </c>
      <c r="B4" s="21" t="s">
        <v>22</v>
      </c>
    </row>
    <row r="5" spans="1:3" s="20" customFormat="1">
      <c r="A5" s="25">
        <v>23</v>
      </c>
      <c r="B5" s="21" t="s">
        <v>24</v>
      </c>
    </row>
    <row r="6" spans="1:3" s="20" customFormat="1">
      <c r="A6" s="25">
        <v>24</v>
      </c>
      <c r="B6" s="21" t="s">
        <v>25</v>
      </c>
      <c r="C6" s="2"/>
    </row>
    <row r="7" spans="1:3" s="20" customFormat="1">
      <c r="A7" s="25">
        <v>25</v>
      </c>
      <c r="B7" s="21" t="s">
        <v>26</v>
      </c>
    </row>
    <row r="8" spans="1:3" s="20" customFormat="1">
      <c r="A8" s="25">
        <v>26</v>
      </c>
      <c r="B8" s="21" t="s">
        <v>101</v>
      </c>
    </row>
    <row r="9" spans="1:3" s="20" customFormat="1">
      <c r="A9" s="25">
        <v>27</v>
      </c>
      <c r="B9" s="21" t="s">
        <v>27</v>
      </c>
    </row>
    <row r="10" spans="1:3" s="1" customFormat="1">
      <c r="A10" s="27"/>
      <c r="B10" s="19"/>
      <c r="C10" s="18"/>
    </row>
    <row r="11" spans="1:3" s="1" customFormat="1" ht="30">
      <c r="A11" s="27"/>
      <c r="B11" s="166" t="s">
        <v>119</v>
      </c>
      <c r="C11" s="18"/>
    </row>
    <row r="14" spans="1:3">
      <c r="B14" s="9"/>
    </row>
  </sheetData>
  <hyperlinks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6" location="'24. Rem1'!A1" display="ფინანსური წლის განმავლობაში გაცემული ანაზღაურება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E54"/>
  <sheetViews>
    <sheetView tabSelected="1"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B20" sqref="B20"/>
    </sheetView>
  </sheetViews>
  <sheetFormatPr defaultColWidth="9.28515625" defaultRowHeight="12.75"/>
  <cols>
    <col min="1" max="1" width="10.5703125" style="2" bestFit="1" customWidth="1"/>
    <col min="2" max="2" width="35.140625" style="2" customWidth="1"/>
    <col min="3" max="3" width="28.140625" style="2" customWidth="1"/>
    <col min="4" max="4" width="21.85546875" style="2" customWidth="1"/>
    <col min="5" max="5" width="12.28515625" style="2" customWidth="1"/>
    <col min="6" max="16384" width="9.28515625" style="2"/>
  </cols>
  <sheetData>
    <row r="1" spans="1:5" ht="15">
      <c r="A1" s="4" t="s">
        <v>28</v>
      </c>
      <c r="B1" s="28" t="s">
        <v>120</v>
      </c>
    </row>
    <row r="2" spans="1:5" s="5" customFormat="1" ht="15.75" customHeight="1">
      <c r="A2" s="5" t="s">
        <v>29</v>
      </c>
      <c r="B2" s="178">
        <v>45657</v>
      </c>
    </row>
    <row r="3" spans="1:5">
      <c r="A3" s="14"/>
      <c r="B3" s="28"/>
      <c r="C3" s="10"/>
      <c r="D3" s="10"/>
      <c r="E3" s="7"/>
    </row>
    <row r="4" spans="1:5" ht="13.5" thickBot="1">
      <c r="A4" s="29" t="s">
        <v>116</v>
      </c>
      <c r="B4" s="190" t="s">
        <v>23</v>
      </c>
      <c r="C4" s="191"/>
      <c r="D4" s="10"/>
      <c r="E4" s="7"/>
    </row>
    <row r="5" spans="1:5">
      <c r="A5" s="30"/>
      <c r="B5" s="31" t="s">
        <v>0</v>
      </c>
      <c r="C5" s="16" t="s">
        <v>1</v>
      </c>
      <c r="D5" s="17" t="s">
        <v>2</v>
      </c>
      <c r="E5" s="13" t="s">
        <v>3</v>
      </c>
    </row>
    <row r="6" spans="1:5" ht="18.75" customHeight="1">
      <c r="A6" s="192"/>
      <c r="B6" s="194" t="s">
        <v>65</v>
      </c>
      <c r="C6" s="195" t="s">
        <v>66</v>
      </c>
      <c r="D6" s="195" t="s">
        <v>67</v>
      </c>
      <c r="E6" s="195" t="s">
        <v>68</v>
      </c>
    </row>
    <row r="7" spans="1:5" ht="14.65" customHeight="1">
      <c r="A7" s="192"/>
      <c r="B7" s="194"/>
      <c r="C7" s="196"/>
      <c r="D7" s="196"/>
      <c r="E7" s="196"/>
    </row>
    <row r="8" spans="1:5" ht="13.5" customHeight="1">
      <c r="A8" s="192"/>
      <c r="B8" s="194"/>
      <c r="C8" s="197"/>
      <c r="D8" s="197"/>
      <c r="E8" s="197"/>
    </row>
    <row r="9" spans="1:5">
      <c r="A9" s="33"/>
      <c r="B9" s="34" t="s">
        <v>121</v>
      </c>
      <c r="C9" s="35">
        <v>38579043.912</v>
      </c>
      <c r="D9" s="35">
        <v>38579043.912</v>
      </c>
      <c r="E9" s="36"/>
    </row>
    <row r="10" spans="1:5">
      <c r="A10" s="33"/>
      <c r="B10" s="34" t="s">
        <v>122</v>
      </c>
      <c r="C10" s="35">
        <v>63065314.530000001</v>
      </c>
      <c r="D10" s="35">
        <v>63065314.530000001</v>
      </c>
      <c r="E10" s="36"/>
    </row>
    <row r="11" spans="1:5">
      <c r="A11" s="33"/>
      <c r="B11" s="34" t="s">
        <v>123</v>
      </c>
      <c r="C11" s="35">
        <v>865216.63</v>
      </c>
      <c r="D11" s="35">
        <v>865216.63</v>
      </c>
      <c r="E11" s="36"/>
    </row>
    <row r="12" spans="1:5">
      <c r="A12" s="33"/>
      <c r="B12" s="34" t="s">
        <v>124</v>
      </c>
      <c r="C12" s="35">
        <v>756134656.19000018</v>
      </c>
      <c r="D12" s="35">
        <v>756134656.19000018</v>
      </c>
      <c r="E12" s="36"/>
    </row>
    <row r="13" spans="1:5" ht="38.25">
      <c r="A13" s="33"/>
      <c r="B13" s="34" t="s">
        <v>125</v>
      </c>
      <c r="C13" s="35">
        <v>54000</v>
      </c>
      <c r="D13" s="35">
        <v>54000</v>
      </c>
      <c r="E13" s="36"/>
    </row>
    <row r="14" spans="1:5" ht="25.5">
      <c r="A14" s="33"/>
      <c r="B14" s="34" t="s">
        <v>126</v>
      </c>
      <c r="C14" s="35">
        <v>12133866.23</v>
      </c>
      <c r="D14" s="35">
        <v>12133866.23</v>
      </c>
      <c r="E14" s="36"/>
    </row>
    <row r="15" spans="1:5">
      <c r="A15" s="33"/>
      <c r="B15" s="34" t="s">
        <v>127</v>
      </c>
      <c r="C15" s="35">
        <v>0</v>
      </c>
      <c r="D15" s="35">
        <v>0</v>
      </c>
      <c r="E15" s="36"/>
    </row>
    <row r="16" spans="1:5">
      <c r="A16" s="33"/>
      <c r="B16" s="34" t="s">
        <v>128</v>
      </c>
      <c r="C16" s="35">
        <v>16539062.479999997</v>
      </c>
      <c r="D16" s="35">
        <v>16539062.479999997</v>
      </c>
      <c r="E16" s="36"/>
    </row>
    <row r="17" spans="1:5">
      <c r="A17" s="33"/>
      <c r="B17" s="34" t="s">
        <v>129</v>
      </c>
      <c r="C17" s="35">
        <v>5878587.9400000004</v>
      </c>
      <c r="D17" s="35">
        <v>5878587.9400000004</v>
      </c>
      <c r="E17" s="36"/>
    </row>
    <row r="18" spans="1:5">
      <c r="A18" s="169"/>
      <c r="B18" s="34" t="s">
        <v>130</v>
      </c>
      <c r="C18" s="35">
        <v>2269080.54</v>
      </c>
      <c r="D18" s="35">
        <v>2269080.54</v>
      </c>
      <c r="E18" s="170"/>
    </row>
    <row r="19" spans="1:5">
      <c r="A19" s="169"/>
      <c r="B19" s="34" t="s">
        <v>131</v>
      </c>
      <c r="C19" s="35">
        <v>21131869.310000002</v>
      </c>
      <c r="D19" s="35">
        <v>21131869.310000002</v>
      </c>
      <c r="E19" s="170"/>
    </row>
    <row r="20" spans="1:5">
      <c r="A20" s="169"/>
      <c r="B20" s="34"/>
      <c r="C20" s="35"/>
      <c r="D20" s="35"/>
      <c r="E20" s="170"/>
    </row>
    <row r="21" spans="1:5" ht="13.5" thickBot="1">
      <c r="A21" s="12"/>
      <c r="B21" s="22" t="s">
        <v>70</v>
      </c>
      <c r="C21" s="32">
        <f>SUM(C9:C20)</f>
        <v>916650697.76200032</v>
      </c>
      <c r="D21" s="32">
        <f>SUM(D9:D20)</f>
        <v>916650697.76200032</v>
      </c>
      <c r="E21" s="32">
        <f t="shared" ref="E21" si="0">SUM(E9:E17)</f>
        <v>0</v>
      </c>
    </row>
    <row r="22" spans="1:5">
      <c r="A22" s="11"/>
      <c r="B22" s="13" t="s">
        <v>0</v>
      </c>
      <c r="C22" s="16" t="s">
        <v>1</v>
      </c>
      <c r="D22" s="17" t="s">
        <v>2</v>
      </c>
      <c r="E22" s="13" t="s">
        <v>3</v>
      </c>
    </row>
    <row r="23" spans="1:5" ht="14.65" customHeight="1">
      <c r="A23" s="193"/>
      <c r="B23" s="198" t="s">
        <v>71</v>
      </c>
      <c r="C23" s="189" t="s">
        <v>66</v>
      </c>
      <c r="D23" s="189" t="s">
        <v>67</v>
      </c>
      <c r="E23" s="195" t="s">
        <v>68</v>
      </c>
    </row>
    <row r="24" spans="1:5" ht="14.65" customHeight="1">
      <c r="A24" s="193"/>
      <c r="B24" s="199"/>
      <c r="C24" s="189"/>
      <c r="D24" s="189"/>
      <c r="E24" s="196"/>
    </row>
    <row r="25" spans="1:5" ht="100.15" customHeight="1">
      <c r="A25" s="193"/>
      <c r="B25" s="200"/>
      <c r="C25" s="189"/>
      <c r="D25" s="189"/>
      <c r="E25" s="197"/>
    </row>
    <row r="26" spans="1:5">
      <c r="A26" s="8"/>
      <c r="B26" s="15" t="s">
        <v>132</v>
      </c>
      <c r="C26" s="37">
        <v>381298410.26999998</v>
      </c>
      <c r="D26" s="37">
        <v>381298410.26999998</v>
      </c>
      <c r="E26" s="38"/>
    </row>
    <row r="27" spans="1:5">
      <c r="A27" s="8"/>
      <c r="B27" s="15" t="s">
        <v>133</v>
      </c>
      <c r="C27" s="37">
        <v>234833232.19</v>
      </c>
      <c r="D27" s="37">
        <v>234833232.19</v>
      </c>
      <c r="E27" s="36"/>
    </row>
    <row r="28" spans="1:5">
      <c r="A28" s="8"/>
      <c r="B28" s="15" t="s">
        <v>134</v>
      </c>
      <c r="C28" s="37">
        <v>5050274.9000000004</v>
      </c>
      <c r="D28" s="37">
        <v>5050274.9000000004</v>
      </c>
      <c r="E28" s="36"/>
    </row>
    <row r="29" spans="1:5">
      <c r="A29" s="172"/>
      <c r="B29" s="15" t="s">
        <v>135</v>
      </c>
      <c r="C29" s="37">
        <v>2184291.7200000002</v>
      </c>
      <c r="D29" s="37">
        <v>2184291.7200000002</v>
      </c>
      <c r="E29" s="173"/>
    </row>
    <row r="30" spans="1:5">
      <c r="A30" s="8"/>
      <c r="B30" s="15" t="s">
        <v>136</v>
      </c>
      <c r="C30" s="37">
        <v>153766.61199999956</v>
      </c>
      <c r="D30" s="37">
        <v>153766.61199999956</v>
      </c>
      <c r="E30" s="36"/>
    </row>
    <row r="31" spans="1:5">
      <c r="A31" s="8"/>
      <c r="B31" s="15" t="s">
        <v>137</v>
      </c>
      <c r="C31" s="37">
        <v>0</v>
      </c>
      <c r="D31" s="37">
        <v>0</v>
      </c>
      <c r="E31" s="36"/>
    </row>
    <row r="32" spans="1:5">
      <c r="A32" s="8"/>
      <c r="B32" s="15" t="s">
        <v>138</v>
      </c>
      <c r="C32" s="37">
        <v>336426.57</v>
      </c>
      <c r="D32" s="37">
        <v>336426.57</v>
      </c>
      <c r="E32" s="36"/>
    </row>
    <row r="33" spans="1:5">
      <c r="A33" s="8"/>
      <c r="B33" s="15" t="s">
        <v>139</v>
      </c>
      <c r="C33" s="37">
        <v>28141678.5</v>
      </c>
      <c r="D33" s="37">
        <v>28141678.5</v>
      </c>
      <c r="E33" s="36"/>
    </row>
    <row r="34" spans="1:5">
      <c r="A34" s="8"/>
      <c r="B34" s="15" t="s">
        <v>140</v>
      </c>
      <c r="C34" s="37">
        <v>9121318.8900000006</v>
      </c>
      <c r="D34" s="37">
        <v>9121318.8900000006</v>
      </c>
      <c r="E34" s="173"/>
    </row>
    <row r="35" spans="1:5">
      <c r="A35" s="8"/>
      <c r="B35" s="15"/>
      <c r="C35" s="39"/>
      <c r="D35" s="39"/>
      <c r="E35" s="36"/>
    </row>
    <row r="36" spans="1:5" ht="13.5" thickBot="1">
      <c r="A36" s="12"/>
      <c r="B36" s="23" t="s">
        <v>72</v>
      </c>
      <c r="C36" s="32">
        <f>SUM(C26:C35)</f>
        <v>661119399.65200007</v>
      </c>
      <c r="D36" s="32">
        <f t="shared" ref="D36:E36" si="1">SUM(D26:D35)</f>
        <v>661119399.65200007</v>
      </c>
      <c r="E36" s="32">
        <f t="shared" si="1"/>
        <v>0</v>
      </c>
    </row>
    <row r="37" spans="1:5">
      <c r="A37" s="11"/>
      <c r="B37" s="13" t="s">
        <v>0</v>
      </c>
      <c r="C37" s="16" t="s">
        <v>1</v>
      </c>
      <c r="D37" s="17" t="s">
        <v>2</v>
      </c>
      <c r="E37" s="13" t="s">
        <v>3</v>
      </c>
    </row>
    <row r="38" spans="1:5" ht="40.15" customHeight="1">
      <c r="A38" s="193"/>
      <c r="B38" s="198" t="s">
        <v>73</v>
      </c>
      <c r="C38" s="189" t="s">
        <v>66</v>
      </c>
      <c r="D38" s="189" t="s">
        <v>67</v>
      </c>
      <c r="E38" s="189" t="s">
        <v>68</v>
      </c>
    </row>
    <row r="39" spans="1:5" ht="13.9" customHeight="1">
      <c r="A39" s="193"/>
      <c r="B39" s="199"/>
      <c r="C39" s="189"/>
      <c r="D39" s="189"/>
      <c r="E39" s="189"/>
    </row>
    <row r="40" spans="1:5" ht="102" customHeight="1">
      <c r="A40" s="193"/>
      <c r="B40" s="200"/>
      <c r="C40" s="189"/>
      <c r="D40" s="189"/>
      <c r="E40" s="189"/>
    </row>
    <row r="41" spans="1:5">
      <c r="A41" s="8"/>
      <c r="B41" s="171" t="s">
        <v>141</v>
      </c>
      <c r="C41" s="38">
        <v>136000000</v>
      </c>
      <c r="D41" s="38">
        <v>136000000</v>
      </c>
      <c r="E41" s="38"/>
    </row>
    <row r="42" spans="1:5">
      <c r="A42" s="8"/>
      <c r="B42" s="171" t="s">
        <v>142</v>
      </c>
      <c r="C42" s="38">
        <v>2037368.05</v>
      </c>
      <c r="D42" s="38">
        <v>2037368.05</v>
      </c>
      <c r="E42" s="40"/>
    </row>
    <row r="43" spans="1:5">
      <c r="A43" s="8"/>
      <c r="B43" s="171" t="s">
        <v>143</v>
      </c>
      <c r="C43" s="38">
        <v>117493930.05999999</v>
      </c>
      <c r="D43" s="38">
        <v>117493930.05999999</v>
      </c>
      <c r="E43" s="40"/>
    </row>
    <row r="44" spans="1:5">
      <c r="A44" s="8"/>
      <c r="B44" s="3"/>
      <c r="C44" s="39"/>
      <c r="D44" s="36"/>
      <c r="E44" s="36"/>
    </row>
    <row r="45" spans="1:5">
      <c r="A45" s="8"/>
      <c r="B45" s="3"/>
      <c r="C45" s="39"/>
      <c r="D45" s="36"/>
      <c r="E45" s="36"/>
    </row>
    <row r="46" spans="1:5">
      <c r="A46" s="8"/>
      <c r="B46" s="3"/>
      <c r="C46" s="39"/>
      <c r="D46" s="36"/>
      <c r="E46" s="36"/>
    </row>
    <row r="47" spans="1:5">
      <c r="A47" s="8"/>
      <c r="B47" s="3"/>
      <c r="C47" s="39"/>
      <c r="D47" s="36"/>
      <c r="E47" s="36"/>
    </row>
    <row r="48" spans="1:5">
      <c r="A48" s="8"/>
      <c r="B48" s="3"/>
      <c r="C48" s="39"/>
      <c r="D48" s="36"/>
      <c r="E48" s="36"/>
    </row>
    <row r="49" spans="1:5" ht="13.5" thickBot="1">
      <c r="A49" s="12"/>
      <c r="B49" s="165" t="s">
        <v>74</v>
      </c>
      <c r="C49" s="32">
        <f>SUM(C41:C48)</f>
        <v>255531298.11000001</v>
      </c>
      <c r="D49" s="32">
        <f t="shared" ref="D49:E49" si="2">SUM(D41:D48)</f>
        <v>255531298.11000001</v>
      </c>
      <c r="E49" s="32">
        <f t="shared" si="2"/>
        <v>0</v>
      </c>
    </row>
    <row r="52" spans="1:5" s="6" customFormat="1"/>
    <row r="53" spans="1:5" s="6" customFormat="1"/>
    <row r="54" spans="1:5" s="6" customFormat="1"/>
  </sheetData>
  <mergeCells count="16">
    <mergeCell ref="D38:D40"/>
    <mergeCell ref="E38:E40"/>
    <mergeCell ref="B4:C4"/>
    <mergeCell ref="A6:A8"/>
    <mergeCell ref="A23:A25"/>
    <mergeCell ref="A38:A40"/>
    <mergeCell ref="B6:B8"/>
    <mergeCell ref="C6:C8"/>
    <mergeCell ref="B38:B40"/>
    <mergeCell ref="C38:C40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13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8" sqref="B8"/>
    </sheetView>
  </sheetViews>
  <sheetFormatPr defaultColWidth="9.28515625" defaultRowHeight="12.75"/>
  <cols>
    <col min="1" max="1" width="10.5703125" style="44" bestFit="1" customWidth="1"/>
    <col min="2" max="2" width="39" style="44" customWidth="1"/>
    <col min="3" max="3" width="31.28515625" style="44" bestFit="1" customWidth="1"/>
    <col min="4" max="5" width="14.5703125" style="44" bestFit="1" customWidth="1"/>
    <col min="6" max="6" width="21.7109375" style="44" customWidth="1"/>
    <col min="7" max="7" width="12" style="44" bestFit="1" customWidth="1"/>
    <col min="8" max="8" width="14.5703125" style="44" customWidth="1"/>
    <col min="9" max="16384" width="9.28515625" style="44"/>
  </cols>
  <sheetData>
    <row r="1" spans="1:8">
      <c r="A1" s="42" t="s">
        <v>28</v>
      </c>
      <c r="B1" s="44" t="str">
        <f>'20. LI3'!B1</f>
        <v>JSC "Halyk Bank"</v>
      </c>
    </row>
    <row r="2" spans="1:8">
      <c r="A2" s="45" t="s">
        <v>29</v>
      </c>
      <c r="B2" s="179">
        <f>'20. LI3'!B2</f>
        <v>45657</v>
      </c>
      <c r="C2" s="45"/>
      <c r="D2" s="45"/>
      <c r="E2" s="45"/>
      <c r="F2" s="45"/>
      <c r="G2" s="45"/>
      <c r="H2" s="45"/>
    </row>
    <row r="3" spans="1:8">
      <c r="A3" s="45"/>
      <c r="B3" s="45"/>
      <c r="C3" s="45"/>
      <c r="D3" s="45"/>
      <c r="E3" s="45"/>
      <c r="F3" s="45"/>
      <c r="G3" s="45"/>
      <c r="H3" s="45"/>
    </row>
    <row r="4" spans="1:8" ht="13.5" thickBot="1">
      <c r="A4" s="48" t="s">
        <v>30</v>
      </c>
      <c r="B4" s="155" t="s">
        <v>20</v>
      </c>
    </row>
    <row r="5" spans="1:8" ht="14.65" customHeight="1">
      <c r="A5" s="207"/>
      <c r="B5" s="201" t="s">
        <v>31</v>
      </c>
      <c r="C5" s="203" t="s">
        <v>32</v>
      </c>
      <c r="D5" s="201" t="s">
        <v>36</v>
      </c>
      <c r="E5" s="201"/>
      <c r="F5" s="201"/>
      <c r="G5" s="201"/>
      <c r="H5" s="205" t="s">
        <v>37</v>
      </c>
    </row>
    <row r="6" spans="1:8" ht="25.5">
      <c r="A6" s="208"/>
      <c r="B6" s="202"/>
      <c r="C6" s="204"/>
      <c r="D6" s="150" t="s">
        <v>33</v>
      </c>
      <c r="E6" s="150" t="s">
        <v>34</v>
      </c>
      <c r="F6" s="150" t="s">
        <v>38</v>
      </c>
      <c r="G6" s="150" t="s">
        <v>39</v>
      </c>
      <c r="H6" s="206"/>
    </row>
    <row r="7" spans="1:8">
      <c r="A7" s="57">
        <v>1</v>
      </c>
      <c r="B7" s="58" t="s">
        <v>10</v>
      </c>
      <c r="C7" s="150" t="s">
        <v>33</v>
      </c>
      <c r="D7" s="56"/>
      <c r="E7" s="56"/>
      <c r="F7" s="56"/>
      <c r="G7" s="59" t="s">
        <v>11</v>
      </c>
      <c r="H7" s="60"/>
    </row>
    <row r="8" spans="1:8">
      <c r="A8" s="61">
        <v>2</v>
      </c>
      <c r="B8" s="58" t="s">
        <v>10</v>
      </c>
      <c r="C8" s="150" t="s">
        <v>34</v>
      </c>
      <c r="D8" s="56"/>
      <c r="E8" s="56"/>
      <c r="F8" s="59" t="s">
        <v>11</v>
      </c>
      <c r="G8" s="56"/>
      <c r="H8" s="60"/>
    </row>
    <row r="9" spans="1:8">
      <c r="A9" s="57">
        <v>3</v>
      </c>
      <c r="B9" s="58" t="s">
        <v>10</v>
      </c>
      <c r="C9" s="59" t="s">
        <v>35</v>
      </c>
      <c r="D9" s="56"/>
      <c r="E9" s="56"/>
      <c r="F9" s="56"/>
      <c r="G9" s="59" t="s">
        <v>11</v>
      </c>
      <c r="H9" s="60"/>
    </row>
    <row r="10" spans="1:8">
      <c r="A10" s="61"/>
      <c r="B10" s="58"/>
      <c r="C10" s="59"/>
      <c r="D10" s="56"/>
      <c r="E10" s="56"/>
      <c r="F10" s="56"/>
      <c r="G10" s="56"/>
      <c r="H10" s="60"/>
    </row>
    <row r="11" spans="1:8">
      <c r="A11" s="57"/>
      <c r="B11" s="58"/>
      <c r="C11" s="59"/>
      <c r="D11" s="56"/>
      <c r="E11" s="56"/>
      <c r="F11" s="56"/>
      <c r="G11" s="56"/>
      <c r="H11" s="60"/>
    </row>
    <row r="12" spans="1:8" ht="13.5" thickBot="1">
      <c r="A12" s="62"/>
      <c r="B12" s="63"/>
      <c r="C12" s="64"/>
      <c r="D12" s="65"/>
      <c r="E12" s="65"/>
      <c r="F12" s="65"/>
      <c r="G12" s="65"/>
      <c r="H12" s="66"/>
    </row>
    <row r="13" spans="1:8">
      <c r="A13" s="42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D9" sqref="D9"/>
    </sheetView>
  </sheetViews>
  <sheetFormatPr defaultColWidth="9.28515625" defaultRowHeight="12.75"/>
  <cols>
    <col min="1" max="1" width="10.5703125" style="44" bestFit="1" customWidth="1"/>
    <col min="2" max="2" width="70.28515625" style="44" customWidth="1"/>
    <col min="3" max="5" width="10.7109375" style="44" customWidth="1"/>
    <col min="6" max="16384" width="9.28515625" style="44"/>
  </cols>
  <sheetData>
    <row r="1" spans="1:12">
      <c r="A1" s="42" t="s">
        <v>28</v>
      </c>
      <c r="B1" s="43" t="str">
        <f>'20. LI3'!B1</f>
        <v>JSC "Halyk Bank"</v>
      </c>
    </row>
    <row r="2" spans="1:12">
      <c r="A2" s="42" t="s">
        <v>29</v>
      </c>
      <c r="B2" s="184">
        <f>'20. LI3'!B2</f>
        <v>45657</v>
      </c>
    </row>
    <row r="3" spans="1:12">
      <c r="A3" s="46"/>
      <c r="B3" s="43"/>
    </row>
    <row r="4" spans="1:12" ht="13.5" thickBot="1">
      <c r="A4" s="67" t="s">
        <v>75</v>
      </c>
      <c r="B4" s="156" t="s">
        <v>22</v>
      </c>
      <c r="C4" s="68"/>
      <c r="D4" s="69"/>
      <c r="E4" s="69"/>
      <c r="F4" s="69"/>
      <c r="G4" s="69"/>
      <c r="H4" s="69"/>
      <c r="I4" s="69"/>
      <c r="J4" s="69"/>
      <c r="K4" s="69"/>
      <c r="L4" s="69"/>
    </row>
    <row r="5" spans="1:12">
      <c r="A5" s="70"/>
      <c r="B5" s="71"/>
      <c r="C5" s="72" t="s">
        <v>5</v>
      </c>
      <c r="D5" s="72" t="s">
        <v>6</v>
      </c>
      <c r="E5" s="73" t="s">
        <v>7</v>
      </c>
      <c r="F5" s="69"/>
    </row>
    <row r="6" spans="1:12">
      <c r="A6" s="54">
        <v>1</v>
      </c>
      <c r="B6" s="56" t="s">
        <v>76</v>
      </c>
      <c r="C6" s="51">
        <v>126655.07</v>
      </c>
      <c r="D6" s="174">
        <v>94746.45</v>
      </c>
      <c r="E6" s="74"/>
      <c r="F6" s="69"/>
    </row>
    <row r="7" spans="1:12">
      <c r="A7" s="54">
        <v>2</v>
      </c>
      <c r="B7" s="75" t="s">
        <v>77</v>
      </c>
      <c r="C7" s="51">
        <v>120588</v>
      </c>
      <c r="D7" s="174">
        <v>90000</v>
      </c>
      <c r="E7" s="74"/>
      <c r="F7" s="69"/>
    </row>
    <row r="8" spans="1:12">
      <c r="A8" s="54">
        <v>3</v>
      </c>
      <c r="B8" s="56" t="s">
        <v>78</v>
      </c>
      <c r="C8" s="51">
        <v>2</v>
      </c>
      <c r="D8" s="174">
        <v>1</v>
      </c>
      <c r="E8" s="74"/>
    </row>
    <row r="9" spans="1:12" ht="13.5" thickBot="1">
      <c r="A9" s="52">
        <v>4</v>
      </c>
      <c r="B9" s="65" t="s">
        <v>79</v>
      </c>
      <c r="C9" s="76">
        <v>126504.87</v>
      </c>
      <c r="D9" s="175">
        <v>94726.45</v>
      </c>
      <c r="E9" s="7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5"/>
  <sheetViews>
    <sheetView zoomScaleNormal="100" workbookViewId="0">
      <selection activeCell="C23" sqref="C23"/>
    </sheetView>
  </sheetViews>
  <sheetFormatPr defaultColWidth="9.28515625" defaultRowHeight="12.75"/>
  <cols>
    <col min="1" max="1" width="10.5703125" style="44" bestFit="1" customWidth="1"/>
    <col min="2" max="2" width="41.7109375" style="44" customWidth="1"/>
    <col min="3" max="3" width="14.5703125" style="44" customWidth="1"/>
    <col min="4" max="4" width="11.85546875" style="44" customWidth="1"/>
    <col min="5" max="5" width="11.28515625" style="44" customWidth="1"/>
    <col min="6" max="6" width="22.140625" style="44" customWidth="1"/>
    <col min="7" max="7" width="27" style="44" customWidth="1"/>
    <col min="8" max="16384" width="9.28515625" style="44"/>
  </cols>
  <sheetData>
    <row r="1" spans="1:8">
      <c r="A1" s="44" t="s">
        <v>28</v>
      </c>
      <c r="B1" s="44" t="str">
        <f>'20. LI3'!B1</f>
        <v>JSC "Halyk Bank"</v>
      </c>
    </row>
    <row r="2" spans="1:8">
      <c r="A2" s="69" t="s">
        <v>29</v>
      </c>
      <c r="B2" s="183">
        <f>'20. LI3'!B2</f>
        <v>45657</v>
      </c>
      <c r="C2" s="69"/>
      <c r="D2" s="69"/>
      <c r="E2" s="69"/>
      <c r="F2" s="69"/>
      <c r="G2" s="69"/>
      <c r="H2" s="69"/>
    </row>
    <row r="3" spans="1:8">
      <c r="A3" s="69"/>
      <c r="B3" s="69"/>
      <c r="C3" s="69"/>
      <c r="D3" s="69"/>
      <c r="E3" s="69"/>
      <c r="F3" s="69"/>
      <c r="G3" s="69"/>
      <c r="H3" s="69"/>
    </row>
    <row r="4" spans="1:8" ht="13.5" thickBot="1">
      <c r="A4" s="67" t="s">
        <v>40</v>
      </c>
      <c r="B4" s="157" t="s">
        <v>24</v>
      </c>
      <c r="F4" s="69"/>
      <c r="G4" s="69"/>
      <c r="H4" s="69"/>
    </row>
    <row r="5" spans="1:8">
      <c r="A5" s="78"/>
      <c r="B5" s="71"/>
      <c r="C5" s="71" t="s">
        <v>0</v>
      </c>
      <c r="D5" s="71" t="s">
        <v>1</v>
      </c>
      <c r="E5" s="71" t="s">
        <v>2</v>
      </c>
      <c r="F5" s="71" t="s">
        <v>3</v>
      </c>
      <c r="G5" s="79" t="s">
        <v>4</v>
      </c>
      <c r="H5" s="69"/>
    </row>
    <row r="6" spans="1:8" s="47" customFormat="1" ht="51">
      <c r="A6" s="80"/>
      <c r="B6" s="56"/>
      <c r="C6" s="56" t="s">
        <v>5</v>
      </c>
      <c r="D6" s="56" t="s">
        <v>6</v>
      </c>
      <c r="E6" s="56" t="s">
        <v>7</v>
      </c>
      <c r="F6" s="81" t="s">
        <v>102</v>
      </c>
      <c r="G6" s="177" t="s">
        <v>103</v>
      </c>
    </row>
    <row r="7" spans="1:8">
      <c r="A7" s="82">
        <v>1</v>
      </c>
      <c r="B7" s="56" t="s">
        <v>41</v>
      </c>
      <c r="C7" s="187">
        <v>40587772.453938976</v>
      </c>
      <c r="D7" s="187">
        <v>39758922</v>
      </c>
      <c r="E7" s="187">
        <v>35054000</v>
      </c>
      <c r="F7" s="209"/>
      <c r="G7" s="210"/>
      <c r="H7" s="69"/>
    </row>
    <row r="8" spans="1:8">
      <c r="A8" s="82">
        <v>2</v>
      </c>
      <c r="B8" s="83" t="s">
        <v>42</v>
      </c>
      <c r="C8" s="187">
        <v>9971675.1699999981</v>
      </c>
      <c r="D8" s="187">
        <v>9957319</v>
      </c>
      <c r="E8" s="187">
        <v>4873240</v>
      </c>
      <c r="F8" s="209"/>
      <c r="G8" s="210"/>
    </row>
    <row r="9" spans="1:8">
      <c r="A9" s="82">
        <v>3</v>
      </c>
      <c r="B9" s="188" t="s">
        <v>108</v>
      </c>
      <c r="C9" s="187">
        <v>601482.21</v>
      </c>
      <c r="D9" s="187">
        <v>433432.83</v>
      </c>
      <c r="E9" s="187">
        <v>23240</v>
      </c>
      <c r="F9" s="209"/>
      <c r="G9" s="210"/>
    </row>
    <row r="10" spans="1:8" ht="13.5" thickBot="1">
      <c r="A10" s="84">
        <v>4</v>
      </c>
      <c r="B10" s="85" t="s">
        <v>43</v>
      </c>
      <c r="C10" s="186">
        <f>C7+C8-C9</f>
        <v>49957965.413938977</v>
      </c>
      <c r="D10" s="186">
        <f>D7+D8-D9</f>
        <v>49282808.170000002</v>
      </c>
      <c r="E10" s="186">
        <f>E7+E8-E9</f>
        <v>39904000</v>
      </c>
      <c r="F10" s="167">
        <f>SUMIF(C10:E10, "&gt;=0",C10:E10)/3</f>
        <v>46381591.194646329</v>
      </c>
      <c r="G10" s="168">
        <f>F10*15%/8%</f>
        <v>86965483.489961863</v>
      </c>
    </row>
    <row r="11" spans="1:8">
      <c r="A11" s="86"/>
      <c r="B11" s="69"/>
      <c r="C11" s="69"/>
      <c r="D11" s="69"/>
      <c r="E11" s="69"/>
    </row>
    <row r="12" spans="1:8">
      <c r="C12" s="185"/>
      <c r="D12" s="185"/>
      <c r="E12" s="185"/>
      <c r="F12" s="185"/>
      <c r="G12" s="185"/>
    </row>
    <row r="13" spans="1:8">
      <c r="C13" s="185"/>
      <c r="D13" s="185"/>
      <c r="E13" s="185"/>
      <c r="F13" s="185"/>
      <c r="G13" s="185"/>
    </row>
    <row r="14" spans="1:8">
      <c r="C14" s="185"/>
      <c r="D14" s="185"/>
      <c r="E14" s="185"/>
      <c r="F14" s="185"/>
      <c r="G14" s="185"/>
    </row>
    <row r="15" spans="1:8">
      <c r="C15" s="185"/>
      <c r="D15" s="185"/>
      <c r="E15" s="185"/>
      <c r="F15" s="185"/>
      <c r="G15" s="185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30"/>
  <sheetViews>
    <sheetView zoomScaleNormal="100" workbookViewId="0">
      <selection activeCell="D16" sqref="D16"/>
    </sheetView>
  </sheetViews>
  <sheetFormatPr defaultColWidth="9.28515625" defaultRowHeight="12.75"/>
  <cols>
    <col min="1" max="1" width="10.5703125" style="110" bestFit="1" customWidth="1"/>
    <col min="2" max="2" width="16.28515625" style="44" customWidth="1"/>
    <col min="3" max="3" width="42.7109375" style="44" customWidth="1"/>
    <col min="4" max="5" width="33.42578125" style="44" customWidth="1"/>
    <col min="6" max="6" width="38.7109375" style="44" customWidth="1"/>
    <col min="7" max="16384" width="9.28515625" style="44"/>
  </cols>
  <sheetData>
    <row r="1" spans="1:9">
      <c r="A1" s="42" t="s">
        <v>28</v>
      </c>
      <c r="B1" s="44" t="str">
        <f>'20. LI3'!B1</f>
        <v>JSC "Halyk Bank"</v>
      </c>
    </row>
    <row r="2" spans="1:9">
      <c r="A2" s="42" t="s">
        <v>29</v>
      </c>
      <c r="B2" s="180">
        <f>'20. LI3'!B2</f>
        <v>45657</v>
      </c>
    </row>
    <row r="3" spans="1:9">
      <c r="A3" s="87"/>
    </row>
    <row r="4" spans="1:9" ht="13.5" thickBot="1">
      <c r="A4" s="67" t="s">
        <v>80</v>
      </c>
      <c r="B4" s="215" t="s">
        <v>25</v>
      </c>
      <c r="C4" s="215"/>
      <c r="D4" s="88"/>
      <c r="E4" s="88"/>
      <c r="F4" s="88"/>
    </row>
    <row r="5" spans="1:9" s="93" customFormat="1" ht="16.5" customHeight="1">
      <c r="A5" s="89"/>
      <c r="B5" s="90"/>
      <c r="C5" s="90"/>
      <c r="D5" s="91" t="s">
        <v>109</v>
      </c>
      <c r="E5" s="91" t="s">
        <v>81</v>
      </c>
      <c r="F5" s="92" t="s">
        <v>49</v>
      </c>
    </row>
    <row r="6" spans="1:9" ht="15" customHeight="1">
      <c r="A6" s="94">
        <v>1</v>
      </c>
      <c r="B6" s="204" t="s">
        <v>82</v>
      </c>
      <c r="C6" s="95" t="s">
        <v>50</v>
      </c>
      <c r="D6" s="96">
        <v>5</v>
      </c>
      <c r="E6" s="96">
        <v>3</v>
      </c>
      <c r="F6" s="97">
        <v>3</v>
      </c>
    </row>
    <row r="7" spans="1:9" ht="15" customHeight="1">
      <c r="A7" s="94">
        <v>2</v>
      </c>
      <c r="B7" s="211"/>
      <c r="C7" s="95" t="s">
        <v>83</v>
      </c>
      <c r="D7" s="98">
        <f>D8+D10+D12</f>
        <v>907244.51</v>
      </c>
      <c r="E7" s="98">
        <f>E8+E10+E12</f>
        <v>103541.7</v>
      </c>
      <c r="F7" s="99">
        <f>F8+F10+F12</f>
        <v>791850.28</v>
      </c>
    </row>
    <row r="8" spans="1:9" ht="15" customHeight="1">
      <c r="A8" s="94">
        <v>3</v>
      </c>
      <c r="B8" s="211"/>
      <c r="C8" s="100" t="s">
        <v>51</v>
      </c>
      <c r="D8" s="96">
        <v>907244.51</v>
      </c>
      <c r="E8" s="96">
        <v>103541.7</v>
      </c>
      <c r="F8" s="96">
        <v>791850.28</v>
      </c>
      <c r="G8" s="69"/>
      <c r="H8" s="69"/>
    </row>
    <row r="9" spans="1:9" ht="15" customHeight="1">
      <c r="A9" s="94">
        <v>4</v>
      </c>
      <c r="B9" s="211"/>
      <c r="C9" s="101" t="s">
        <v>84</v>
      </c>
      <c r="D9" s="96">
        <v>70585.009999999995</v>
      </c>
      <c r="E9" s="96">
        <v>0</v>
      </c>
      <c r="F9" s="96">
        <v>80409.329999999987</v>
      </c>
      <c r="G9" s="69"/>
      <c r="H9" s="69"/>
    </row>
    <row r="10" spans="1:9" ht="30" customHeight="1">
      <c r="A10" s="94">
        <v>5</v>
      </c>
      <c r="B10" s="211"/>
      <c r="C10" s="100" t="s">
        <v>85</v>
      </c>
      <c r="D10" s="96">
        <v>0</v>
      </c>
      <c r="E10" s="96">
        <v>0</v>
      </c>
      <c r="F10" s="96">
        <v>0</v>
      </c>
    </row>
    <row r="11" spans="1:9" ht="15" customHeight="1">
      <c r="A11" s="94">
        <v>6</v>
      </c>
      <c r="B11" s="211"/>
      <c r="C11" s="101" t="s">
        <v>86</v>
      </c>
      <c r="D11" s="96">
        <v>0</v>
      </c>
      <c r="E11" s="96">
        <v>0</v>
      </c>
      <c r="F11" s="96">
        <v>0</v>
      </c>
    </row>
    <row r="12" spans="1:9" ht="15" customHeight="1">
      <c r="A12" s="94">
        <v>7</v>
      </c>
      <c r="B12" s="211"/>
      <c r="C12" s="100" t="s">
        <v>87</v>
      </c>
      <c r="D12" s="96">
        <v>0</v>
      </c>
      <c r="E12" s="96">
        <v>0</v>
      </c>
      <c r="F12" s="96">
        <v>0</v>
      </c>
    </row>
    <row r="13" spans="1:9" ht="15" customHeight="1">
      <c r="A13" s="94">
        <v>8</v>
      </c>
      <c r="B13" s="212"/>
      <c r="C13" s="101" t="s">
        <v>86</v>
      </c>
      <c r="D13" s="96">
        <v>0</v>
      </c>
      <c r="E13" s="96">
        <v>0</v>
      </c>
      <c r="F13" s="96">
        <v>0</v>
      </c>
    </row>
    <row r="14" spans="1:9" ht="15" customHeight="1">
      <c r="A14" s="94">
        <v>9</v>
      </c>
      <c r="B14" s="204" t="s">
        <v>88</v>
      </c>
      <c r="C14" s="95" t="s">
        <v>50</v>
      </c>
      <c r="D14" s="102">
        <v>5</v>
      </c>
      <c r="E14" s="102"/>
      <c r="F14" s="103">
        <v>3</v>
      </c>
      <c r="I14" s="104"/>
    </row>
    <row r="15" spans="1:9" ht="15" customHeight="1">
      <c r="A15" s="94">
        <v>10</v>
      </c>
      <c r="B15" s="211"/>
      <c r="C15" s="95" t="s">
        <v>89</v>
      </c>
      <c r="D15" s="105">
        <f>D16+D18+D20</f>
        <v>604096.19999999995</v>
      </c>
      <c r="E15" s="105">
        <f>E16+E18+E20</f>
        <v>0</v>
      </c>
      <c r="F15" s="106">
        <f>F16+F18+F20</f>
        <v>160061.99</v>
      </c>
    </row>
    <row r="16" spans="1:9" ht="15" customHeight="1">
      <c r="A16" s="94">
        <v>11</v>
      </c>
      <c r="B16" s="211"/>
      <c r="C16" s="100" t="s">
        <v>51</v>
      </c>
      <c r="D16" s="96">
        <v>604096.19999999995</v>
      </c>
      <c r="E16" s="96">
        <v>0</v>
      </c>
      <c r="F16" s="96">
        <v>160061.99</v>
      </c>
    </row>
    <row r="17" spans="1:6" ht="15" customHeight="1">
      <c r="A17" s="94">
        <v>12</v>
      </c>
      <c r="B17" s="211"/>
      <c r="C17" s="101" t="s">
        <v>84</v>
      </c>
      <c r="D17" s="96">
        <v>374103.51277031598</v>
      </c>
      <c r="E17" s="96">
        <v>0</v>
      </c>
      <c r="F17" s="96">
        <v>39959.087160152267</v>
      </c>
    </row>
    <row r="18" spans="1:6" ht="30" customHeight="1">
      <c r="A18" s="94">
        <v>13</v>
      </c>
      <c r="B18" s="211"/>
      <c r="C18" s="100" t="s">
        <v>90</v>
      </c>
      <c r="D18" s="96">
        <v>0</v>
      </c>
      <c r="E18" s="96">
        <v>0</v>
      </c>
      <c r="F18" s="96">
        <v>0</v>
      </c>
    </row>
    <row r="19" spans="1:6" ht="15" customHeight="1">
      <c r="A19" s="94">
        <v>14</v>
      </c>
      <c r="B19" s="211"/>
      <c r="C19" s="101" t="s">
        <v>86</v>
      </c>
      <c r="D19" s="96">
        <v>0</v>
      </c>
      <c r="E19" s="96">
        <v>0</v>
      </c>
      <c r="F19" s="96">
        <v>0</v>
      </c>
    </row>
    <row r="20" spans="1:6" ht="15" customHeight="1">
      <c r="A20" s="94">
        <v>15</v>
      </c>
      <c r="B20" s="211"/>
      <c r="C20" s="100" t="s">
        <v>87</v>
      </c>
      <c r="D20" s="96">
        <v>0</v>
      </c>
      <c r="E20" s="96">
        <v>0</v>
      </c>
      <c r="F20" s="96">
        <v>0</v>
      </c>
    </row>
    <row r="21" spans="1:6" ht="15" customHeight="1">
      <c r="A21" s="94">
        <v>16</v>
      </c>
      <c r="B21" s="212"/>
      <c r="C21" s="101" t="s">
        <v>86</v>
      </c>
      <c r="D21" s="96">
        <v>0</v>
      </c>
      <c r="E21" s="96">
        <v>0</v>
      </c>
      <c r="F21" s="96">
        <v>0</v>
      </c>
    </row>
    <row r="22" spans="1:6" ht="15" customHeight="1" thickBot="1">
      <c r="A22" s="107">
        <v>17</v>
      </c>
      <c r="B22" s="213" t="s">
        <v>91</v>
      </c>
      <c r="C22" s="214"/>
      <c r="D22" s="108">
        <f>D7+D15</f>
        <v>1511340.71</v>
      </c>
      <c r="E22" s="108">
        <f>E7+E15</f>
        <v>103541.7</v>
      </c>
      <c r="F22" s="109">
        <f>F7+F15</f>
        <v>951912.27</v>
      </c>
    </row>
    <row r="30" spans="1:6">
      <c r="D30" s="176"/>
      <c r="E30" s="176"/>
    </row>
  </sheetData>
  <mergeCells count="4">
    <mergeCell ref="B6:B13"/>
    <mergeCell ref="B14:B21"/>
    <mergeCell ref="B22:C22"/>
    <mergeCell ref="B4:C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Normal="100" workbookViewId="0">
      <selection activeCell="B13" sqref="B13"/>
    </sheetView>
  </sheetViews>
  <sheetFormatPr defaultColWidth="9.28515625" defaultRowHeight="12.75"/>
  <cols>
    <col min="1" max="1" width="35.28515625" style="44" customWidth="1"/>
    <col min="2" max="2" width="45.7109375" style="44" customWidth="1"/>
    <col min="3" max="4" width="29.42578125" style="44" customWidth="1"/>
    <col min="5" max="5" width="28.42578125" style="44" customWidth="1"/>
    <col min="6" max="6" width="14" style="44" bestFit="1" customWidth="1"/>
    <col min="7" max="7" width="14.7109375" style="44" customWidth="1"/>
    <col min="8" max="8" width="26.42578125" style="44" customWidth="1"/>
    <col min="9" max="9" width="16.28515625" style="44" bestFit="1" customWidth="1"/>
    <col min="10" max="10" width="14" style="44" bestFit="1" customWidth="1"/>
    <col min="11" max="11" width="14.7109375" style="44" customWidth="1"/>
    <col min="12" max="12" width="26.7109375" style="44" customWidth="1"/>
    <col min="13" max="16384" width="9.28515625" style="44"/>
  </cols>
  <sheetData>
    <row r="1" spans="1:12">
      <c r="A1" s="44" t="s">
        <v>28</v>
      </c>
      <c r="B1" s="44" t="str">
        <f>'20. LI3'!B1</f>
        <v>JSC "Halyk Bank"</v>
      </c>
    </row>
    <row r="2" spans="1:12">
      <c r="A2" s="44" t="s">
        <v>29</v>
      </c>
      <c r="B2" s="182">
        <f>'20. LI3'!B2</f>
        <v>45657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13.5" thickBot="1">
      <c r="A4" s="161" t="s">
        <v>44</v>
      </c>
      <c r="B4" s="158" t="s">
        <v>26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>
      <c r="A5" s="113"/>
      <c r="B5" s="71"/>
      <c r="C5" s="162" t="s">
        <v>109</v>
      </c>
      <c r="D5" s="162" t="s">
        <v>81</v>
      </c>
      <c r="E5" s="151" t="s">
        <v>49</v>
      </c>
      <c r="F5" s="112"/>
      <c r="G5" s="112"/>
      <c r="H5" s="112"/>
      <c r="I5" s="112"/>
      <c r="J5" s="112"/>
      <c r="K5" s="112"/>
      <c r="L5" s="112"/>
    </row>
    <row r="6" spans="1:12">
      <c r="A6" s="216" t="s">
        <v>45</v>
      </c>
      <c r="B6" s="114" t="s">
        <v>50</v>
      </c>
      <c r="C6" s="51"/>
      <c r="D6" s="51"/>
      <c r="E6" s="74"/>
      <c r="F6" s="112"/>
      <c r="G6" s="112"/>
      <c r="H6" s="112"/>
      <c r="I6" s="112"/>
      <c r="J6" s="112"/>
      <c r="K6" s="112"/>
      <c r="L6" s="112"/>
    </row>
    <row r="7" spans="1:12">
      <c r="A7" s="217"/>
      <c r="B7" s="115" t="s">
        <v>118</v>
      </c>
      <c r="C7" s="51"/>
      <c r="D7" s="51"/>
      <c r="E7" s="74"/>
      <c r="F7" s="112"/>
      <c r="G7" s="112"/>
      <c r="H7" s="112"/>
      <c r="I7" s="112"/>
      <c r="J7" s="112"/>
      <c r="K7" s="112"/>
      <c r="L7" s="112"/>
    </row>
    <row r="8" spans="1:12">
      <c r="A8" s="218" t="s">
        <v>46</v>
      </c>
      <c r="B8" s="114" t="s">
        <v>50</v>
      </c>
      <c r="C8" s="51"/>
      <c r="D8" s="51"/>
      <c r="E8" s="74"/>
      <c r="F8" s="112"/>
      <c r="G8" s="112"/>
      <c r="H8" s="112"/>
      <c r="I8" s="112"/>
      <c r="J8" s="112"/>
      <c r="K8" s="112"/>
      <c r="L8" s="112"/>
    </row>
    <row r="9" spans="1:12">
      <c r="A9" s="218"/>
      <c r="B9" s="115" t="s">
        <v>55</v>
      </c>
      <c r="C9" s="116">
        <f>C10+C11+C12+C13</f>
        <v>0</v>
      </c>
      <c r="D9" s="116">
        <f>D10+D11+D12+D13</f>
        <v>0</v>
      </c>
      <c r="E9" s="163">
        <f>E10+E11+E12+E13</f>
        <v>0</v>
      </c>
      <c r="F9" s="112"/>
      <c r="G9" s="112"/>
      <c r="H9" s="112"/>
      <c r="I9" s="112"/>
      <c r="J9" s="112"/>
      <c r="K9" s="112"/>
      <c r="L9" s="112"/>
    </row>
    <row r="10" spans="1:12">
      <c r="A10" s="218"/>
      <c r="B10" s="117" t="s">
        <v>51</v>
      </c>
      <c r="C10" s="51"/>
      <c r="D10" s="51"/>
      <c r="E10" s="74"/>
      <c r="F10" s="112"/>
      <c r="G10" s="112"/>
      <c r="H10" s="112"/>
      <c r="I10" s="112"/>
      <c r="J10" s="112"/>
      <c r="K10" s="112"/>
      <c r="L10" s="112"/>
    </row>
    <row r="11" spans="1:12">
      <c r="A11" s="218"/>
      <c r="B11" s="117" t="s">
        <v>52</v>
      </c>
      <c r="C11" s="51"/>
      <c r="D11" s="51"/>
      <c r="E11" s="74"/>
      <c r="F11" s="112"/>
      <c r="G11" s="112"/>
      <c r="H11" s="112"/>
      <c r="I11" s="112"/>
      <c r="J11" s="112"/>
      <c r="K11" s="112"/>
      <c r="L11" s="112"/>
    </row>
    <row r="12" spans="1:12">
      <c r="A12" s="218"/>
      <c r="B12" s="117" t="s">
        <v>53</v>
      </c>
      <c r="C12" s="51"/>
      <c r="D12" s="51"/>
      <c r="E12" s="74"/>
      <c r="F12" s="112"/>
      <c r="G12" s="112"/>
      <c r="H12" s="112"/>
      <c r="I12" s="112"/>
      <c r="J12" s="112"/>
      <c r="K12" s="112"/>
      <c r="L12" s="112"/>
    </row>
    <row r="13" spans="1:12">
      <c r="A13" s="218"/>
      <c r="B13" s="117" t="s">
        <v>104</v>
      </c>
      <c r="C13" s="51"/>
      <c r="D13" s="51"/>
      <c r="E13" s="74"/>
      <c r="F13" s="112"/>
      <c r="G13" s="112"/>
      <c r="H13" s="112"/>
      <c r="I13" s="112"/>
      <c r="J13" s="112"/>
      <c r="K13" s="112"/>
      <c r="L13" s="112"/>
    </row>
    <row r="14" spans="1:12">
      <c r="A14" s="218" t="s">
        <v>47</v>
      </c>
      <c r="B14" s="114" t="s">
        <v>50</v>
      </c>
      <c r="C14" s="51"/>
      <c r="D14" s="51"/>
      <c r="E14" s="74"/>
      <c r="F14" s="112"/>
      <c r="G14" s="112"/>
      <c r="H14" s="112"/>
      <c r="I14" s="112"/>
      <c r="J14" s="112"/>
      <c r="K14" s="112"/>
      <c r="L14" s="112"/>
    </row>
    <row r="15" spans="1:12">
      <c r="A15" s="218"/>
      <c r="B15" s="115" t="s">
        <v>55</v>
      </c>
      <c r="C15" s="116">
        <f>C16+C17+C18+C19</f>
        <v>0</v>
      </c>
      <c r="D15" s="116">
        <f>D16+D17+D18+D19</f>
        <v>0</v>
      </c>
      <c r="E15" s="163">
        <f>E16+E17+E18+E19</f>
        <v>0</v>
      </c>
      <c r="F15" s="112"/>
      <c r="G15" s="112"/>
      <c r="H15" s="112"/>
      <c r="I15" s="112"/>
      <c r="J15" s="112"/>
      <c r="K15" s="112"/>
      <c r="L15" s="112"/>
    </row>
    <row r="16" spans="1:12">
      <c r="A16" s="218"/>
      <c r="B16" s="117" t="s">
        <v>51</v>
      </c>
      <c r="C16" s="51"/>
      <c r="D16" s="51"/>
      <c r="E16" s="74"/>
      <c r="F16" s="112"/>
      <c r="G16" s="112"/>
      <c r="H16" s="112"/>
      <c r="I16" s="112"/>
      <c r="J16" s="112"/>
      <c r="K16" s="112"/>
      <c r="L16" s="112"/>
    </row>
    <row r="17" spans="1:12">
      <c r="A17" s="216"/>
      <c r="B17" s="117" t="s">
        <v>52</v>
      </c>
      <c r="C17" s="51"/>
      <c r="D17" s="51"/>
      <c r="E17" s="74"/>
      <c r="F17" s="112"/>
      <c r="G17" s="112"/>
      <c r="H17" s="112"/>
      <c r="I17" s="112"/>
      <c r="J17" s="112"/>
      <c r="K17" s="112"/>
      <c r="L17" s="112"/>
    </row>
    <row r="18" spans="1:12">
      <c r="A18" s="216"/>
      <c r="B18" s="117" t="s">
        <v>53</v>
      </c>
      <c r="C18" s="51"/>
      <c r="D18" s="51"/>
      <c r="E18" s="74"/>
      <c r="F18" s="112"/>
      <c r="G18" s="112"/>
      <c r="H18" s="112"/>
      <c r="I18" s="112"/>
      <c r="J18" s="112"/>
      <c r="K18" s="112"/>
      <c r="L18" s="112"/>
    </row>
    <row r="19" spans="1:12" ht="13.5" thickBot="1">
      <c r="A19" s="219"/>
      <c r="B19" s="164" t="s">
        <v>104</v>
      </c>
      <c r="C19" s="76"/>
      <c r="D19" s="76"/>
      <c r="E19" s="77"/>
      <c r="F19" s="112"/>
      <c r="G19" s="112"/>
      <c r="H19" s="112"/>
      <c r="I19" s="112"/>
      <c r="J19" s="112"/>
      <c r="K19" s="112"/>
      <c r="L19" s="112"/>
    </row>
    <row r="20" spans="1:12">
      <c r="A20" s="111"/>
      <c r="B20" s="112"/>
      <c r="C20" s="112"/>
      <c r="D20" s="112"/>
      <c r="E20" s="112"/>
      <c r="F20" s="112"/>
      <c r="G20" s="112"/>
      <c r="H20" s="112"/>
      <c r="I20" s="112"/>
      <c r="J20" s="112"/>
      <c r="K20" s="112"/>
      <c r="L20" s="112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22"/>
  <sheetViews>
    <sheetView zoomScaleNormal="100" workbookViewId="0">
      <pane xSplit="2" ySplit="6" topLeftCell="C7" activePane="bottomRight" state="frozen"/>
      <selection activeCell="B8" sqref="B8"/>
      <selection pane="topRight" activeCell="B8" sqref="B8"/>
      <selection pane="bottomLeft" activeCell="B8" sqref="B8"/>
      <selection pane="bottomRight" activeCell="E28" sqref="E28"/>
    </sheetView>
  </sheetViews>
  <sheetFormatPr defaultColWidth="9.28515625" defaultRowHeight="12.75"/>
  <cols>
    <col min="1" max="1" width="10.5703125" style="44" bestFit="1" customWidth="1"/>
    <col min="2" max="2" width="54.7109375" style="44" customWidth="1"/>
    <col min="3" max="3" width="26.7109375" style="44" customWidth="1"/>
    <col min="4" max="4" width="34.7109375" style="44" customWidth="1"/>
    <col min="5" max="5" width="26.7109375" style="44" customWidth="1"/>
    <col min="6" max="6" width="25.5703125" style="44" customWidth="1"/>
    <col min="7" max="7" width="25" style="44" customWidth="1"/>
    <col min="8" max="16384" width="9.28515625" style="44"/>
  </cols>
  <sheetData>
    <row r="1" spans="1:7">
      <c r="A1" s="42" t="s">
        <v>28</v>
      </c>
      <c r="B1" s="44" t="str">
        <f>'20. LI3'!B1</f>
        <v>JSC "Halyk Bank"</v>
      </c>
    </row>
    <row r="2" spans="1:7">
      <c r="A2" s="42" t="s">
        <v>29</v>
      </c>
      <c r="B2" s="181">
        <f>'20. LI3'!B2</f>
        <v>45657</v>
      </c>
    </row>
    <row r="3" spans="1:7">
      <c r="B3" s="118"/>
    </row>
    <row r="4" spans="1:7" ht="13.5" thickBot="1">
      <c r="A4" s="67" t="s">
        <v>92</v>
      </c>
      <c r="B4" s="159" t="s">
        <v>101</v>
      </c>
    </row>
    <row r="5" spans="1:7" s="118" customFormat="1">
      <c r="A5" s="119"/>
      <c r="B5" s="49"/>
      <c r="C5" s="120" t="s">
        <v>0</v>
      </c>
      <c r="D5" s="149" t="s">
        <v>1</v>
      </c>
      <c r="E5" s="149" t="s">
        <v>2</v>
      </c>
      <c r="F5" s="149" t="s">
        <v>3</v>
      </c>
      <c r="G5" s="151" t="s">
        <v>4</v>
      </c>
    </row>
    <row r="6" spans="1:7" ht="51">
      <c r="A6" s="121"/>
      <c r="B6" s="122"/>
      <c r="C6" s="123" t="s">
        <v>93</v>
      </c>
      <c r="D6" s="122" t="s">
        <v>94</v>
      </c>
      <c r="E6" s="153" t="s">
        <v>95</v>
      </c>
      <c r="F6" s="153" t="s">
        <v>107</v>
      </c>
      <c r="G6" s="152" t="s">
        <v>96</v>
      </c>
    </row>
    <row r="7" spans="1:7">
      <c r="A7" s="121">
        <v>1</v>
      </c>
      <c r="B7" s="124" t="s">
        <v>109</v>
      </c>
      <c r="C7" s="125">
        <f>SUM(C8:C11)</f>
        <v>444688.52277031599</v>
      </c>
      <c r="D7" s="125">
        <f t="shared" ref="D7:G7" si="0">SUM(D8:D11)</f>
        <v>444688.52277031599</v>
      </c>
      <c r="E7" s="125">
        <f t="shared" si="0"/>
        <v>0</v>
      </c>
      <c r="F7" s="125">
        <f t="shared" si="0"/>
        <v>0</v>
      </c>
      <c r="G7" s="125">
        <f t="shared" si="0"/>
        <v>170723.99</v>
      </c>
    </row>
    <row r="8" spans="1:7">
      <c r="A8" s="121">
        <v>2</v>
      </c>
      <c r="B8" s="126" t="s">
        <v>69</v>
      </c>
      <c r="C8" s="96">
        <f>'24. Rem1'!D9+'24. Rem1'!D17</f>
        <v>444688.52277031599</v>
      </c>
      <c r="D8" s="96">
        <f>C8</f>
        <v>444688.52277031599</v>
      </c>
      <c r="E8" s="96"/>
      <c r="F8" s="96"/>
      <c r="G8" s="97">
        <v>170723.99</v>
      </c>
    </row>
    <row r="9" spans="1:7">
      <c r="A9" s="121">
        <v>3</v>
      </c>
      <c r="B9" s="126" t="s">
        <v>97</v>
      </c>
      <c r="C9" s="127"/>
      <c r="D9" s="102"/>
      <c r="E9" s="102"/>
      <c r="F9" s="102"/>
      <c r="G9" s="103"/>
    </row>
    <row r="10" spans="1:7">
      <c r="A10" s="121">
        <v>4</v>
      </c>
      <c r="B10" s="128" t="s">
        <v>98</v>
      </c>
      <c r="C10" s="127"/>
      <c r="D10" s="102"/>
      <c r="E10" s="102"/>
      <c r="F10" s="102"/>
      <c r="G10" s="103"/>
    </row>
    <row r="11" spans="1:7">
      <c r="A11" s="121">
        <v>5</v>
      </c>
      <c r="B11" s="126" t="s">
        <v>99</v>
      </c>
      <c r="C11" s="127"/>
      <c r="D11" s="102"/>
      <c r="E11" s="102"/>
      <c r="F11" s="102"/>
      <c r="G11" s="103"/>
    </row>
    <row r="12" spans="1:7">
      <c r="A12" s="121">
        <v>6</v>
      </c>
      <c r="B12" s="95" t="s">
        <v>81</v>
      </c>
      <c r="C12" s="98">
        <f>SUM(C13:C16)</f>
        <v>0</v>
      </c>
      <c r="D12" s="98">
        <f>SUM(D13:D16)</f>
        <v>0</v>
      </c>
      <c r="E12" s="98">
        <f>SUM(E13:E16)</f>
        <v>0</v>
      </c>
      <c r="F12" s="98">
        <f>SUM(F13:F16)</f>
        <v>0</v>
      </c>
      <c r="G12" s="99">
        <f>SUM(G13:G16)</f>
        <v>0</v>
      </c>
    </row>
    <row r="13" spans="1:7">
      <c r="A13" s="121">
        <v>7</v>
      </c>
      <c r="B13" s="126" t="s">
        <v>69</v>
      </c>
      <c r="C13" s="96"/>
      <c r="D13" s="96"/>
      <c r="E13" s="96"/>
      <c r="F13" s="96"/>
      <c r="G13" s="97"/>
    </row>
    <row r="14" spans="1:7">
      <c r="A14" s="121">
        <v>8</v>
      </c>
      <c r="B14" s="126" t="s">
        <v>97</v>
      </c>
      <c r="C14" s="96"/>
      <c r="D14" s="96"/>
      <c r="E14" s="96"/>
      <c r="F14" s="96"/>
      <c r="G14" s="97"/>
    </row>
    <row r="15" spans="1:7">
      <c r="A15" s="121">
        <v>9</v>
      </c>
      <c r="B15" s="128" t="s">
        <v>98</v>
      </c>
      <c r="C15" s="96"/>
      <c r="D15" s="96"/>
      <c r="E15" s="96"/>
      <c r="F15" s="96"/>
      <c r="G15" s="97"/>
    </row>
    <row r="16" spans="1:7">
      <c r="A16" s="121">
        <v>10</v>
      </c>
      <c r="B16" s="126" t="s">
        <v>99</v>
      </c>
      <c r="C16" s="96"/>
      <c r="D16" s="96"/>
      <c r="E16" s="96"/>
      <c r="F16" s="96"/>
      <c r="G16" s="97"/>
    </row>
    <row r="17" spans="1:7">
      <c r="A17" s="121">
        <v>11</v>
      </c>
      <c r="B17" s="95" t="s">
        <v>49</v>
      </c>
      <c r="C17" s="98">
        <f>SUM(C18:C21)</f>
        <v>120368.41716015225</v>
      </c>
      <c r="D17" s="98">
        <f>SUM(D18:D21)</f>
        <v>120368.41716015225</v>
      </c>
      <c r="E17" s="98">
        <f>SUM(E18:E21)</f>
        <v>0</v>
      </c>
      <c r="F17" s="98">
        <f>SUM(F18:F21)</f>
        <v>0</v>
      </c>
      <c r="G17" s="99">
        <f>SUM(G18:G21)</f>
        <v>67634.559999999998</v>
      </c>
    </row>
    <row r="18" spans="1:7">
      <c r="A18" s="121">
        <v>12</v>
      </c>
      <c r="B18" s="126" t="s">
        <v>69</v>
      </c>
      <c r="C18" s="96">
        <f>'24. Rem1'!F9+'24. Rem1'!F17</f>
        <v>120368.41716015225</v>
      </c>
      <c r="D18" s="96">
        <f>C18</f>
        <v>120368.41716015225</v>
      </c>
      <c r="E18" s="96" t="s">
        <v>9</v>
      </c>
      <c r="F18" s="96"/>
      <c r="G18" s="97">
        <v>67634.559999999998</v>
      </c>
    </row>
    <row r="19" spans="1:7">
      <c r="A19" s="121">
        <v>13</v>
      </c>
      <c r="B19" s="126" t="s">
        <v>97</v>
      </c>
      <c r="C19" s="96"/>
      <c r="D19" s="96"/>
      <c r="E19" s="96"/>
      <c r="F19" s="96"/>
      <c r="G19" s="97"/>
    </row>
    <row r="20" spans="1:7">
      <c r="A20" s="121">
        <v>14</v>
      </c>
      <c r="B20" s="128" t="s">
        <v>98</v>
      </c>
      <c r="C20" s="96"/>
      <c r="D20" s="96"/>
      <c r="E20" s="96"/>
      <c r="F20" s="96"/>
      <c r="G20" s="97"/>
    </row>
    <row r="21" spans="1:7">
      <c r="A21" s="121">
        <v>15</v>
      </c>
      <c r="B21" s="126" t="s">
        <v>99</v>
      </c>
      <c r="C21" s="96"/>
      <c r="D21" s="96"/>
      <c r="E21" s="96"/>
      <c r="F21" s="96"/>
      <c r="G21" s="97"/>
    </row>
    <row r="22" spans="1:7" ht="13.5" thickBot="1">
      <c r="A22" s="121">
        <v>16</v>
      </c>
      <c r="B22" s="129" t="s">
        <v>100</v>
      </c>
      <c r="C22" s="130">
        <f>C12+C17+C7</f>
        <v>565056.93993046822</v>
      </c>
      <c r="D22" s="130">
        <f>D12+D17+D7</f>
        <v>565056.93993046822</v>
      </c>
      <c r="E22" s="130">
        <f>E12+E17+E7</f>
        <v>0</v>
      </c>
      <c r="F22" s="130">
        <f>F12+F17+F7</f>
        <v>0</v>
      </c>
      <c r="G22" s="130">
        <f>G12+G17+G7</f>
        <v>238358.55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0"/>
  <sheetViews>
    <sheetView workbookViewId="0">
      <pane xSplit="2" ySplit="8" topLeftCell="E9" activePane="bottomRight" state="frozen"/>
      <selection activeCell="B8" sqref="B8"/>
      <selection pane="topRight" activeCell="B8" sqref="B8"/>
      <selection pane="bottomLeft" activeCell="B8" sqref="B8"/>
      <selection pane="bottomRight" activeCell="B21" sqref="B21"/>
    </sheetView>
  </sheetViews>
  <sheetFormatPr defaultColWidth="9.28515625" defaultRowHeight="12.75"/>
  <cols>
    <col min="1" max="1" width="10.5703125" style="44" bestFit="1" customWidth="1"/>
    <col min="2" max="2" width="89.28515625" style="44" bestFit="1" customWidth="1"/>
    <col min="3" max="3" width="15.28515625" style="131" customWidth="1"/>
    <col min="4" max="5" width="13.7109375" style="131" customWidth="1"/>
    <col min="6" max="6" width="16.28515625" style="131" customWidth="1"/>
    <col min="7" max="8" width="13.7109375" style="131" customWidth="1"/>
    <col min="9" max="9" width="17.5703125" style="131" customWidth="1"/>
    <col min="10" max="10" width="14.5703125" style="131" customWidth="1"/>
    <col min="11" max="12" width="13.7109375" style="131" customWidth="1"/>
    <col min="13" max="13" width="15" style="131" customWidth="1"/>
    <col min="14" max="15" width="13.7109375" style="131" customWidth="1"/>
    <col min="16" max="17" width="15.7109375" style="131" customWidth="1"/>
    <col min="18" max="18" width="9.28515625" style="131"/>
    <col min="19" max="16384" width="9.28515625" style="44"/>
  </cols>
  <sheetData>
    <row r="1" spans="1:15">
      <c r="A1" s="44" t="s">
        <v>28</v>
      </c>
      <c r="B1" s="44" t="str">
        <f>'20. LI3'!B1</f>
        <v>JSC "Halyk Bank"</v>
      </c>
    </row>
    <row r="2" spans="1:15">
      <c r="A2" s="44" t="s">
        <v>29</v>
      </c>
      <c r="B2" s="180">
        <f>'20. LI3'!B2</f>
        <v>45657</v>
      </c>
    </row>
    <row r="4" spans="1:15" ht="13.5" thickBot="1">
      <c r="A4" s="67" t="s">
        <v>54</v>
      </c>
      <c r="B4" s="160" t="s">
        <v>27</v>
      </c>
    </row>
    <row r="5" spans="1:15">
      <c r="A5" s="53"/>
      <c r="B5" s="132"/>
      <c r="C5" s="148" t="s">
        <v>0</v>
      </c>
      <c r="D5" s="148" t="s">
        <v>1</v>
      </c>
      <c r="E5" s="148" t="s">
        <v>2</v>
      </c>
      <c r="F5" s="148" t="s">
        <v>3</v>
      </c>
      <c r="G5" s="148" t="s">
        <v>4</v>
      </c>
      <c r="H5" s="148" t="s">
        <v>8</v>
      </c>
      <c r="I5" s="148" t="s">
        <v>13</v>
      </c>
      <c r="J5" s="148" t="s">
        <v>14</v>
      </c>
      <c r="K5" s="148" t="s">
        <v>105</v>
      </c>
      <c r="L5" s="148" t="s">
        <v>15</v>
      </c>
      <c r="M5" s="148" t="s">
        <v>16</v>
      </c>
      <c r="N5" s="148" t="s">
        <v>17</v>
      </c>
      <c r="O5" s="133" t="s">
        <v>18</v>
      </c>
    </row>
    <row r="6" spans="1:15" ht="12.75" customHeight="1">
      <c r="A6" s="54"/>
      <c r="B6" s="56"/>
      <c r="C6" s="220" t="s">
        <v>106</v>
      </c>
      <c r="D6" s="220"/>
      <c r="E6" s="220"/>
      <c r="F6" s="222" t="s">
        <v>57</v>
      </c>
      <c r="G6" s="222"/>
      <c r="H6" s="222"/>
      <c r="I6" s="222"/>
      <c r="J6" s="222"/>
      <c r="K6" s="222"/>
      <c r="L6" s="222"/>
      <c r="M6" s="222" t="s">
        <v>63</v>
      </c>
      <c r="N6" s="222"/>
      <c r="O6" s="221"/>
    </row>
    <row r="7" spans="1:15" ht="15" customHeight="1">
      <c r="A7" s="54"/>
      <c r="B7" s="56"/>
      <c r="C7" s="222" t="s">
        <v>110</v>
      </c>
      <c r="D7" s="222" t="s">
        <v>111</v>
      </c>
      <c r="E7" s="222" t="s">
        <v>56</v>
      </c>
      <c r="F7" s="222" t="s">
        <v>58</v>
      </c>
      <c r="G7" s="222"/>
      <c r="H7" s="222" t="s">
        <v>59</v>
      </c>
      <c r="I7" s="222" t="s">
        <v>60</v>
      </c>
      <c r="J7" s="222"/>
      <c r="K7" s="223" t="s">
        <v>61</v>
      </c>
      <c r="L7" s="223"/>
      <c r="M7" s="220" t="s">
        <v>114</v>
      </c>
      <c r="N7" s="220" t="s">
        <v>115</v>
      </c>
      <c r="O7" s="221" t="s">
        <v>64</v>
      </c>
    </row>
    <row r="8" spans="1:15" ht="25.5">
      <c r="A8" s="54"/>
      <c r="B8" s="56"/>
      <c r="C8" s="222"/>
      <c r="D8" s="222"/>
      <c r="E8" s="222"/>
      <c r="F8" s="153" t="s">
        <v>112</v>
      </c>
      <c r="G8" s="153" t="s">
        <v>113</v>
      </c>
      <c r="H8" s="222"/>
      <c r="I8" s="153" t="s">
        <v>110</v>
      </c>
      <c r="J8" s="153" t="s">
        <v>111</v>
      </c>
      <c r="K8" s="154" t="s">
        <v>117</v>
      </c>
      <c r="L8" s="154" t="s">
        <v>62</v>
      </c>
      <c r="M8" s="220"/>
      <c r="N8" s="220"/>
      <c r="O8" s="221"/>
    </row>
    <row r="9" spans="1:15">
      <c r="A9" s="134"/>
      <c r="B9" s="135" t="s">
        <v>48</v>
      </c>
      <c r="C9" s="136"/>
      <c r="D9" s="136"/>
      <c r="E9" s="137"/>
      <c r="F9" s="138"/>
      <c r="G9" s="138"/>
      <c r="H9" s="55"/>
      <c r="I9" s="55"/>
      <c r="J9" s="55"/>
      <c r="K9" s="55"/>
      <c r="L9" s="55"/>
      <c r="M9" s="138"/>
      <c r="N9" s="138"/>
      <c r="O9" s="139"/>
    </row>
    <row r="10" spans="1:15">
      <c r="A10" s="54">
        <v>1</v>
      </c>
      <c r="B10" s="140" t="s">
        <v>55</v>
      </c>
      <c r="C10" s="141">
        <f>SUM(C11:C17)</f>
        <v>0</v>
      </c>
      <c r="D10" s="141">
        <f>SUM(D11:D17)</f>
        <v>0</v>
      </c>
      <c r="E10" s="141">
        <f>SUM(E11:E17)</f>
        <v>0</v>
      </c>
      <c r="F10" s="142">
        <f t="shared" ref="F10:O10" si="0">SUM(F11:F17)</f>
        <v>0</v>
      </c>
      <c r="G10" s="142">
        <f t="shared" si="0"/>
        <v>0</v>
      </c>
      <c r="H10" s="141">
        <f t="shared" si="0"/>
        <v>0</v>
      </c>
      <c r="I10" s="141">
        <f t="shared" si="0"/>
        <v>0</v>
      </c>
      <c r="J10" s="141">
        <f t="shared" si="0"/>
        <v>0</v>
      </c>
      <c r="K10" s="141">
        <f t="shared" si="0"/>
        <v>0</v>
      </c>
      <c r="L10" s="141">
        <f t="shared" si="0"/>
        <v>0</v>
      </c>
      <c r="M10" s="142">
        <f>SUM(M11:M17)</f>
        <v>0</v>
      </c>
      <c r="N10" s="142">
        <f t="shared" si="0"/>
        <v>0</v>
      </c>
      <c r="O10" s="143">
        <f t="shared" si="0"/>
        <v>0</v>
      </c>
    </row>
    <row r="11" spans="1:15">
      <c r="A11" s="54">
        <v>1.1000000000000001</v>
      </c>
      <c r="B11" s="56"/>
      <c r="C11" s="50"/>
      <c r="D11" s="50"/>
      <c r="E11" s="141">
        <f t="shared" ref="E11:E17" si="1">C11+D11</f>
        <v>0</v>
      </c>
      <c r="F11" s="50"/>
      <c r="G11" s="50"/>
      <c r="H11" s="50"/>
      <c r="I11" s="50"/>
      <c r="J11" s="50"/>
      <c r="K11" s="144"/>
      <c r="L11" s="144"/>
      <c r="M11" s="141">
        <f>C11+F11-H11-I11</f>
        <v>0</v>
      </c>
      <c r="N11" s="141">
        <f>D11+G11+H11-J11+K11-L11</f>
        <v>0</v>
      </c>
      <c r="O11" s="143">
        <f t="shared" ref="O11:O17" si="2">M11+N11</f>
        <v>0</v>
      </c>
    </row>
    <row r="12" spans="1:15">
      <c r="A12" s="54">
        <v>1.2</v>
      </c>
      <c r="B12" s="56"/>
      <c r="C12" s="50"/>
      <c r="D12" s="50"/>
      <c r="E12" s="141">
        <f t="shared" si="1"/>
        <v>0</v>
      </c>
      <c r="F12" s="50"/>
      <c r="G12" s="50"/>
      <c r="H12" s="50"/>
      <c r="I12" s="50"/>
      <c r="J12" s="50"/>
      <c r="K12" s="144"/>
      <c r="L12" s="144"/>
      <c r="M12" s="141">
        <f t="shared" ref="M12:M17" si="3">C12+F12-H12-I12</f>
        <v>0</v>
      </c>
      <c r="N12" s="141">
        <f t="shared" ref="N12:N17" si="4">D12+G12+H12-J12+K12-L12</f>
        <v>0</v>
      </c>
      <c r="O12" s="143">
        <f t="shared" si="2"/>
        <v>0</v>
      </c>
    </row>
    <row r="13" spans="1:15">
      <c r="A13" s="54">
        <v>1.3</v>
      </c>
      <c r="B13" s="56"/>
      <c r="C13" s="50"/>
      <c r="D13" s="50"/>
      <c r="E13" s="141">
        <f t="shared" si="1"/>
        <v>0</v>
      </c>
      <c r="F13" s="50"/>
      <c r="G13" s="50"/>
      <c r="H13" s="50"/>
      <c r="I13" s="50"/>
      <c r="J13" s="50"/>
      <c r="K13" s="144"/>
      <c r="L13" s="144"/>
      <c r="M13" s="141">
        <f t="shared" si="3"/>
        <v>0</v>
      </c>
      <c r="N13" s="141">
        <f t="shared" si="4"/>
        <v>0</v>
      </c>
      <c r="O13" s="143">
        <f t="shared" si="2"/>
        <v>0</v>
      </c>
    </row>
    <row r="14" spans="1:15">
      <c r="A14" s="54">
        <v>1.4</v>
      </c>
      <c r="B14" s="56"/>
      <c r="C14" s="50"/>
      <c r="D14" s="50"/>
      <c r="E14" s="141">
        <f t="shared" si="1"/>
        <v>0</v>
      </c>
      <c r="F14" s="50"/>
      <c r="G14" s="50"/>
      <c r="H14" s="50"/>
      <c r="I14" s="50"/>
      <c r="J14" s="50"/>
      <c r="K14" s="144"/>
      <c r="L14" s="144"/>
      <c r="M14" s="141">
        <f t="shared" si="3"/>
        <v>0</v>
      </c>
      <c r="N14" s="141">
        <f t="shared" si="4"/>
        <v>0</v>
      </c>
      <c r="O14" s="143">
        <f t="shared" si="2"/>
        <v>0</v>
      </c>
    </row>
    <row r="15" spans="1:15">
      <c r="A15" s="54">
        <v>1.5</v>
      </c>
      <c r="B15" s="56"/>
      <c r="C15" s="50"/>
      <c r="D15" s="50"/>
      <c r="E15" s="141">
        <f t="shared" si="1"/>
        <v>0</v>
      </c>
      <c r="F15" s="50"/>
      <c r="G15" s="50"/>
      <c r="H15" s="50"/>
      <c r="I15" s="50"/>
      <c r="J15" s="50"/>
      <c r="K15" s="144"/>
      <c r="L15" s="144"/>
      <c r="M15" s="141">
        <f t="shared" si="3"/>
        <v>0</v>
      </c>
      <c r="N15" s="141">
        <f t="shared" si="4"/>
        <v>0</v>
      </c>
      <c r="O15" s="143">
        <f t="shared" si="2"/>
        <v>0</v>
      </c>
    </row>
    <row r="16" spans="1:15">
      <c r="A16" s="54">
        <v>1.6</v>
      </c>
      <c r="B16" s="56"/>
      <c r="C16" s="50"/>
      <c r="D16" s="50"/>
      <c r="E16" s="141">
        <f t="shared" si="1"/>
        <v>0</v>
      </c>
      <c r="F16" s="50"/>
      <c r="G16" s="50"/>
      <c r="H16" s="50"/>
      <c r="I16" s="50"/>
      <c r="J16" s="50"/>
      <c r="K16" s="144"/>
      <c r="L16" s="144"/>
      <c r="M16" s="141">
        <f>C16+F16-H16-I16</f>
        <v>0</v>
      </c>
      <c r="N16" s="141">
        <f t="shared" si="4"/>
        <v>0</v>
      </c>
      <c r="O16" s="143">
        <f t="shared" si="2"/>
        <v>0</v>
      </c>
    </row>
    <row r="17" spans="1:15">
      <c r="A17" s="54" t="s">
        <v>12</v>
      </c>
      <c r="B17" s="56"/>
      <c r="C17" s="50"/>
      <c r="D17" s="50"/>
      <c r="E17" s="141">
        <f t="shared" si="1"/>
        <v>0</v>
      </c>
      <c r="F17" s="50"/>
      <c r="G17" s="50"/>
      <c r="H17" s="50"/>
      <c r="I17" s="50"/>
      <c r="J17" s="50"/>
      <c r="K17" s="144"/>
      <c r="L17" s="144"/>
      <c r="M17" s="141">
        <f t="shared" si="3"/>
        <v>0</v>
      </c>
      <c r="N17" s="141">
        <f t="shared" si="4"/>
        <v>0</v>
      </c>
      <c r="O17" s="143">
        <f t="shared" si="2"/>
        <v>0</v>
      </c>
    </row>
    <row r="18" spans="1:15">
      <c r="A18" s="134"/>
      <c r="B18" s="69" t="s">
        <v>49</v>
      </c>
      <c r="C18" s="136"/>
      <c r="D18" s="136"/>
      <c r="E18" s="136"/>
      <c r="F18" s="136"/>
      <c r="G18" s="136"/>
      <c r="H18" s="136"/>
      <c r="I18" s="136"/>
      <c r="J18" s="136"/>
      <c r="K18" s="145"/>
      <c r="L18" s="145"/>
      <c r="M18" s="136"/>
      <c r="N18" s="136"/>
      <c r="O18" s="146"/>
    </row>
    <row r="19" spans="1:15">
      <c r="A19" s="54">
        <v>2</v>
      </c>
      <c r="B19" s="147" t="s">
        <v>55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>
        <f t="shared" ref="M19" si="5">C19+F19-H19-I19</f>
        <v>0</v>
      </c>
      <c r="N19" s="141">
        <f t="shared" ref="N19" si="6">D19+G19+H19-J19+K19-L19</f>
        <v>0</v>
      </c>
      <c r="O19" s="143">
        <f t="shared" ref="O19" si="7">M19+N19</f>
        <v>0</v>
      </c>
    </row>
    <row r="20" spans="1:15">
      <c r="A20" s="69"/>
      <c r="B20" s="69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 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2025-03-18T11:10:52Z</dcterms:modified>
</cp:coreProperties>
</file>