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485" windowWidth="14805" windowHeight="663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IFRSmapping">'[2]Lists of Data Validation'!$C$632:$C$749</definedName>
    <definedName name="L_FORMULAS_GEO">[3]ListSheet!$W$2:$W$15</definedName>
    <definedName name="Sheet">[4]Sheet2!$H$5:$H$31</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45621"/>
</workbook>
</file>

<file path=xl/calcChain.xml><?xml version="1.0" encoding="utf-8"?>
<calcChain xmlns="http://schemas.openxmlformats.org/spreadsheetml/2006/main">
  <c r="E46" i="67" l="1"/>
  <c r="E45" i="67"/>
  <c r="E44" i="67"/>
  <c r="E43" i="67"/>
  <c r="E42" i="67"/>
  <c r="D50" i="67" l="1"/>
  <c r="C50" i="67"/>
  <c r="E47" i="67"/>
  <c r="E48" i="67" s="1"/>
  <c r="E50" i="67" s="1"/>
  <c r="D47" i="67"/>
  <c r="C47" i="67"/>
  <c r="O29" i="63" l="1"/>
  <c r="N29" i="63"/>
  <c r="E29" i="63"/>
  <c r="O27" i="63"/>
  <c r="N27" i="63"/>
  <c r="E27" i="63"/>
  <c r="O26" i="63"/>
  <c r="N26" i="63"/>
  <c r="E26" i="63"/>
  <c r="O25" i="63"/>
  <c r="N25" i="63"/>
  <c r="E25" i="63"/>
  <c r="O24" i="63"/>
  <c r="N24" i="63"/>
  <c r="E24" i="63"/>
  <c r="O23" i="63"/>
  <c r="N23" i="63"/>
  <c r="E23" i="63"/>
  <c r="O22" i="63"/>
  <c r="N22" i="63"/>
  <c r="E22" i="63"/>
  <c r="O21" i="63"/>
  <c r="N21" i="63"/>
  <c r="P21" i="63" s="1"/>
  <c r="E21" i="63"/>
  <c r="O20" i="63"/>
  <c r="N20" i="63"/>
  <c r="E20" i="63"/>
  <c r="O18" i="63"/>
  <c r="N18" i="63"/>
  <c r="E18" i="63"/>
  <c r="O17" i="63"/>
  <c r="N17" i="63"/>
  <c r="E17" i="63"/>
  <c r="O16" i="63"/>
  <c r="N16" i="63"/>
  <c r="P16" i="63" s="1"/>
  <c r="E16" i="63"/>
  <c r="O15" i="63"/>
  <c r="N15" i="63"/>
  <c r="E15" i="63"/>
  <c r="O14" i="63"/>
  <c r="N14" i="63"/>
  <c r="E14" i="63"/>
  <c r="O13" i="63"/>
  <c r="N13" i="63"/>
  <c r="E13" i="63"/>
  <c r="O12" i="63"/>
  <c r="N12" i="63"/>
  <c r="P12" i="63" s="1"/>
  <c r="E12" i="63"/>
  <c r="O11" i="63"/>
  <c r="N11" i="63"/>
  <c r="N10" i="63" s="1"/>
  <c r="E11" i="63"/>
  <c r="M10" i="63"/>
  <c r="L10" i="63"/>
  <c r="K10" i="63"/>
  <c r="J10" i="63"/>
  <c r="I10" i="63"/>
  <c r="H10" i="63"/>
  <c r="G10" i="63"/>
  <c r="F10" i="63"/>
  <c r="D10" i="63"/>
  <c r="C10" i="63"/>
  <c r="P25" i="63" l="1"/>
  <c r="E10" i="63"/>
  <c r="P14" i="63"/>
  <c r="P10" i="63" s="1"/>
  <c r="P23" i="63"/>
  <c r="P13" i="63"/>
  <c r="P22" i="63"/>
  <c r="P11" i="63"/>
  <c r="P20" i="63"/>
  <c r="P17" i="63"/>
  <c r="P26" i="63"/>
  <c r="P15" i="63"/>
  <c r="P18" i="63"/>
  <c r="P24" i="63"/>
  <c r="P27" i="63"/>
  <c r="P29" i="63"/>
  <c r="O10" i="63"/>
  <c r="B2" i="39" l="1"/>
  <c r="B2" i="63" l="1"/>
  <c r="B2" i="50"/>
  <c r="B2" i="49"/>
  <c r="B2" i="40" l="1"/>
  <c r="B2" i="48"/>
  <c r="B2" i="68" l="1"/>
  <c r="T11" i="67" l="1"/>
  <c r="T19" i="67" l="1"/>
  <c r="C25" i="67" l="1"/>
  <c r="D25" i="67" l="1"/>
  <c r="N42" i="67" l="1"/>
  <c r="T20" i="67" l="1"/>
  <c r="T14" i="67"/>
  <c r="T23" i="67"/>
  <c r="T22" i="67"/>
  <c r="T15" i="67"/>
  <c r="T13" i="67"/>
  <c r="T9" i="67"/>
  <c r="T12" i="67" l="1"/>
  <c r="T16" i="67"/>
  <c r="T17" i="67"/>
  <c r="T18" i="67"/>
  <c r="T21" i="67"/>
  <c r="T24" i="67" l="1"/>
  <c r="F48" i="67" l="1"/>
  <c r="G48" i="67"/>
  <c r="H48" i="67"/>
  <c r="I48" i="67"/>
  <c r="J48" i="67"/>
  <c r="K48" i="67"/>
  <c r="L48" i="67"/>
  <c r="M48" i="67"/>
  <c r="P30" i="67" l="1"/>
  <c r="J37" i="67" l="1"/>
  <c r="P31" i="67"/>
  <c r="P33" i="67"/>
  <c r="P34" i="67"/>
  <c r="G37" i="67"/>
  <c r="H37" i="67"/>
  <c r="I37" i="67"/>
  <c r="K37" i="67"/>
  <c r="L37" i="67"/>
  <c r="P36" i="67" l="1"/>
  <c r="P35" i="67" l="1"/>
  <c r="N37" i="67"/>
  <c r="O37" i="67"/>
  <c r="G25" i="67"/>
  <c r="H25" i="67"/>
  <c r="I25" i="67"/>
  <c r="J25" i="67"/>
  <c r="K25" i="67"/>
  <c r="L25" i="67"/>
  <c r="M25" i="67"/>
  <c r="N25" i="67"/>
  <c r="P25" i="67"/>
  <c r="Q25" i="67"/>
  <c r="R25" i="67" l="1"/>
  <c r="D37" i="67" l="1"/>
  <c r="C37" i="67"/>
  <c r="D48" i="67" l="1"/>
  <c r="C48" i="67"/>
  <c r="D7" i="48"/>
  <c r="C7" i="50" l="1"/>
  <c r="C15" i="49" l="1"/>
  <c r="F15" i="48"/>
  <c r="E15" i="48"/>
  <c r="D15" i="48"/>
  <c r="D7" i="50" l="1"/>
  <c r="E7" i="50"/>
  <c r="F7" i="50"/>
  <c r="G7" i="50"/>
  <c r="C17" i="50"/>
  <c r="D9" i="49"/>
  <c r="D15" i="49"/>
  <c r="E7" i="48"/>
  <c r="E22" i="48" s="1"/>
  <c r="E15" i="49" l="1"/>
  <c r="E9" i="49"/>
  <c r="C9" i="49"/>
  <c r="F7" i="48" l="1"/>
  <c r="D22" i="48"/>
  <c r="N43" i="67" l="1"/>
  <c r="N44" i="67"/>
  <c r="N45" i="67"/>
  <c r="N46" i="67"/>
  <c r="F12" i="50" l="1"/>
  <c r="G12" i="50"/>
  <c r="D12" i="50"/>
  <c r="E12" i="50"/>
  <c r="C12" i="50"/>
  <c r="D17" i="50"/>
  <c r="E17" i="50"/>
  <c r="F17" i="50"/>
  <c r="G17" i="50"/>
  <c r="F22" i="50" l="1"/>
  <c r="D22" i="50"/>
  <c r="C22" i="50"/>
  <c r="G22" i="50"/>
  <c r="E22" i="50"/>
  <c r="F22" i="48"/>
  <c r="N47" i="67" l="1"/>
  <c r="S25" i="67" l="1"/>
  <c r="O25" i="67" l="1"/>
  <c r="T10" i="67"/>
  <c r="T25" i="67" l="1"/>
  <c r="E25" i="67" l="1"/>
  <c r="M37" i="67"/>
  <c r="P32" i="67"/>
  <c r="P37" i="67" l="1"/>
  <c r="N48" i="67" s="1"/>
  <c r="E37" i="67" l="1"/>
</calcChain>
</file>

<file path=xl/comments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Granted but not vested shares at grant date price</t>
        </r>
      </text>
    </comment>
    <comment ref="D6" authorId="0">
      <text>
        <r>
          <rPr>
            <b/>
            <sz val="9"/>
            <color indexed="81"/>
            <rFont val="Tahoma"/>
            <family val="2"/>
          </rPr>
          <t>Author:</t>
        </r>
        <r>
          <rPr>
            <sz val="9"/>
            <color indexed="81"/>
            <rFont val="Tahoma"/>
            <family val="2"/>
          </rPr>
          <t xml:space="preserve">
granted shares at grant date price</t>
        </r>
      </text>
    </comment>
    <comment ref="G6" authorId="0">
      <text>
        <r>
          <rPr>
            <b/>
            <sz val="9"/>
            <color indexed="81"/>
            <rFont val="Tahoma"/>
            <family val="2"/>
          </rPr>
          <t>Author:</t>
        </r>
        <r>
          <rPr>
            <sz val="9"/>
            <color indexed="81"/>
            <rFont val="Tahoma"/>
            <family val="2"/>
          </rPr>
          <t xml:space="preserve">
Vested shares as at grant date price</t>
        </r>
      </text>
    </comment>
  </commentList>
</comments>
</file>

<file path=xl/sharedStrings.xml><?xml version="1.0" encoding="utf-8"?>
<sst xmlns="http://schemas.openxmlformats.org/spreadsheetml/2006/main" count="365" uniqueCount="245">
  <si>
    <t>a</t>
  </si>
  <si>
    <t>b</t>
  </si>
  <si>
    <t>c</t>
  </si>
  <si>
    <t>d</t>
  </si>
  <si>
    <t>e</t>
  </si>
  <si>
    <t>f</t>
  </si>
  <si>
    <t>g</t>
  </si>
  <si>
    <t>h</t>
  </si>
  <si>
    <t>i</t>
  </si>
  <si>
    <t>j</t>
  </si>
  <si>
    <t>k</t>
  </si>
  <si>
    <t>l</t>
  </si>
  <si>
    <t>m</t>
  </si>
  <si>
    <t>X</t>
  </si>
  <si>
    <t>Benderlock Investments Limited</t>
  </si>
  <si>
    <t>Cash and cash equivalents</t>
  </si>
  <si>
    <t>Amounts due from credit institutions</t>
  </si>
  <si>
    <t>Investment securities</t>
  </si>
  <si>
    <t>Investment properties</t>
  </si>
  <si>
    <t>Prepayments</t>
  </si>
  <si>
    <t>Property and equipment</t>
  </si>
  <si>
    <t>Intangible assets</t>
  </si>
  <si>
    <t>Goodwill</t>
  </si>
  <si>
    <t>Other assets</t>
  </si>
  <si>
    <t>Assets held for sale</t>
  </si>
  <si>
    <t xml:space="preserve">Debt securities issued </t>
  </si>
  <si>
    <t>Other liabilities</t>
  </si>
  <si>
    <t>Share capital</t>
  </si>
  <si>
    <t>Additional paid-in capital</t>
  </si>
  <si>
    <t>Treasury shares</t>
  </si>
  <si>
    <t>Other reserves</t>
  </si>
  <si>
    <t>Retained earnings</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</si>
  <si>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</si>
  <si>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</si>
  <si>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</si>
  <si>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</si>
  <si>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</si>
  <si>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</si>
  <si>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</si>
  <si>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</si>
  <si>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</si>
  <si>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</si>
  <si>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</si>
  <si>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</si>
  <si>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</si>
  <si>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</si>
  <si>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</si>
  <si>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</si>
  <si>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</si>
  <si>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</si>
  <si>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</si>
  <si>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</si>
  <si>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Different provisioning methodology between IFRS and NBG reporting standards.</t>
  </si>
  <si>
    <t>Fee deferral, capitalization of bonuses, adjustment of accrued interest on certain loans in line with IFRS. Different provisioning methodology between IFRS and NBG reporting standards.</t>
  </si>
  <si>
    <t>Different valuation method between IFRS and NBG reporting standards.</t>
  </si>
  <si>
    <t>Reclass of money in transit to Cash and Cash Equivalents. Different provisioning methodology between IFRS and NBG reporting standards.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</si>
  <si>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</si>
  <si>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</si>
  <si>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</si>
  <si>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</si>
  <si>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</si>
  <si>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</si>
  <si>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</si>
  <si>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</si>
  <si>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</si>
  <si>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</si>
  <si>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</si>
  <si>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</si>
  <si>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Netting of cash withdrawn from ATMs with Cash and Cash Equivalents.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</si>
  <si>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</si>
  <si>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</si>
  <si>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</si>
  <si>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</si>
  <si>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</si>
  <si>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</si>
  <si>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</si>
  <si>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</si>
  <si>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</si>
  <si>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</si>
  <si>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Total equity</t>
  </si>
  <si>
    <t>Total equity attributable to shareholders of the Bank</t>
  </si>
  <si>
    <t>Bank of Georgia JSC </t>
  </si>
  <si>
    <t xml:space="preserve">Subsidiaries </t>
  </si>
  <si>
    <t>Associates</t>
  </si>
  <si>
    <t>JSC Credit info</t>
  </si>
  <si>
    <t>Full Consolidation</t>
  </si>
  <si>
    <t>Not consolidated</t>
  </si>
  <si>
    <t>Bank of Georgia Representative Office UK Limited</t>
  </si>
  <si>
    <t>Tree of Life Foundation  NPO</t>
  </si>
  <si>
    <t>Bank of Georgia Representative Office Hungary</t>
  </si>
  <si>
    <t xml:space="preserve">Representative Office of JSC Bank of Georgia in Turkey </t>
  </si>
  <si>
    <t>Georgia Financial Investments, LLC</t>
  </si>
  <si>
    <t>JSC Belarusky Narodny Bank</t>
  </si>
  <si>
    <t>Georgian Leasing Company, LLC</t>
  </si>
  <si>
    <t xml:space="preserve">Prime Leasing </t>
  </si>
  <si>
    <t>Proportional Consolidation</t>
  </si>
  <si>
    <t xml:space="preserve">Neither consolidated nor deducted </t>
  </si>
  <si>
    <t>Deducted</t>
  </si>
  <si>
    <t>Description</t>
  </si>
  <si>
    <t>Method of regulatory consolidation</t>
  </si>
  <si>
    <t>Method of Accounting consolidation</t>
  </si>
  <si>
    <t>Name of Entity</t>
  </si>
  <si>
    <t>Consolidation by entities</t>
  </si>
  <si>
    <t>Table 21</t>
  </si>
  <si>
    <t>Bank:</t>
  </si>
  <si>
    <t>Date:</t>
  </si>
  <si>
    <t>Table  20</t>
  </si>
  <si>
    <t>Differences between accounting and regulatory scopes of consolidation</t>
  </si>
  <si>
    <t>United Kingdom/Information Sharing and Market Research</t>
  </si>
  <si>
    <t>Georgia/Charitable activities</t>
  </si>
  <si>
    <t>Hungary/Representative Office</t>
  </si>
  <si>
    <t>Turkey/Representative Office</t>
  </si>
  <si>
    <t>Israel/Information Sharing and Market Research</t>
  </si>
  <si>
    <t>Cyprus/Investments</t>
  </si>
  <si>
    <t>Belarus/Banking</t>
  </si>
  <si>
    <t>Belarus/Leasing</t>
  </si>
  <si>
    <t>Georgia/Leasing</t>
  </si>
  <si>
    <t>Georgia/Financial Intermediation</t>
  </si>
  <si>
    <t>Table 22</t>
  </si>
  <si>
    <t>Information about historical operational losses</t>
  </si>
  <si>
    <t>Total amount of losses</t>
  </si>
  <si>
    <t>Total amount of losses, exceeding GEL 10,000</t>
  </si>
  <si>
    <t>Number of events with losses exceeding GEL 10,000</t>
  </si>
  <si>
    <t>Total amount of 5 biggest losses</t>
  </si>
  <si>
    <t>Net interest income</t>
  </si>
  <si>
    <t>Total Non-Interest Income</t>
  </si>
  <si>
    <t>less: income (loss) from selling property</t>
  </si>
  <si>
    <t>Total income (1+2-3)</t>
  </si>
  <si>
    <t>Average of sums of net interest and net non-interest income  during last three years</t>
  </si>
  <si>
    <t>Risk Weighted asset (RWA)</t>
  </si>
  <si>
    <t>Table 23</t>
  </si>
  <si>
    <t>Operational risks - basic indicator approach</t>
  </si>
  <si>
    <t>Number of employees</t>
  </si>
  <si>
    <t>Total fixed remuneration (3+5+7)</t>
  </si>
  <si>
    <t>Of which cash-based</t>
  </si>
  <si>
    <t>Of which: deferred</t>
  </si>
  <si>
    <t>Of which: shares or other share-linked instruments</t>
  </si>
  <si>
    <t>Of which deferred</t>
  </si>
  <si>
    <t>Of which other forms</t>
  </si>
  <si>
    <t>Total variable remuneration (11+13+15)</t>
  </si>
  <si>
    <t>Of which shares or other share-linked instruments</t>
  </si>
  <si>
    <t>Fixed remuneration</t>
  </si>
  <si>
    <t>Variable remuneration</t>
  </si>
  <si>
    <t>Total remuneration</t>
  </si>
  <si>
    <t>Board of Directors</t>
  </si>
  <si>
    <t>Supervisory Board</t>
  </si>
  <si>
    <t>Other material risk takers</t>
  </si>
  <si>
    <t>Guaranteed bonuses</t>
  </si>
  <si>
    <t>Sign-on awards</t>
  </si>
  <si>
    <t>Severance payments</t>
  </si>
  <si>
    <t>Total amount</t>
  </si>
  <si>
    <t>Total amount:</t>
  </si>
  <si>
    <t>Of which shares</t>
  </si>
  <si>
    <t>Of which share-linked instruments</t>
  </si>
  <si>
    <t>Of which other instruments</t>
  </si>
  <si>
    <t>Table 25</t>
  </si>
  <si>
    <t>Special payments</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</si>
  <si>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</si>
  <si>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</si>
  <si>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</si>
  <si>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</si>
  <si>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</si>
  <si>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Shares</t>
  </si>
  <si>
    <t>Share-linked instruments</t>
  </si>
  <si>
    <t>Other</t>
  </si>
  <si>
    <t>Total</t>
  </si>
  <si>
    <t>Table 27</t>
  </si>
  <si>
    <t>Shares owned by senior management</t>
  </si>
  <si>
    <t>Table 26</t>
  </si>
  <si>
    <t>Information about deferred and retained remuneration</t>
  </si>
  <si>
    <t>Senior management</t>
  </si>
  <si>
    <t>Amount of shares at the beginning of the reporting period</t>
  </si>
  <si>
    <t>Unvested</t>
  </si>
  <si>
    <t>Vested</t>
  </si>
  <si>
    <t>Total (a+b)</t>
  </si>
  <si>
    <t>Awarded during the period</t>
  </si>
  <si>
    <t>Of which: Unvested</t>
  </si>
  <si>
    <t>Of which: Vested</t>
  </si>
  <si>
    <t>Changes during the reporting period</t>
  </si>
  <si>
    <t>Reduction during the period</t>
  </si>
  <si>
    <t>Vesting</t>
  </si>
  <si>
    <t>Purchase</t>
  </si>
  <si>
    <t>Sell</t>
  </si>
  <si>
    <t>Amount of shares at the end of the reporting period</t>
  </si>
  <si>
    <t>Unvested (a+d-f-g)</t>
  </si>
  <si>
    <t xml:space="preserve">Vested (b+e+f-h+i-j) </t>
  </si>
  <si>
    <t>Total(k+l)</t>
  </si>
  <si>
    <t>Neil Janin</t>
  </si>
  <si>
    <t>Tamaz Georgadze</t>
  </si>
  <si>
    <t>Hanna Loikkanen</t>
  </si>
  <si>
    <t>Jonathan Muir</t>
  </si>
  <si>
    <t>Véronique McCarroll</t>
  </si>
  <si>
    <t>Levan Kulijanishvili</t>
  </si>
  <si>
    <t>Vakhtang Bobokhidze</t>
  </si>
  <si>
    <t>Table 24</t>
  </si>
  <si>
    <t xml:space="preserve"> Remuneration awarded during the reporting period</t>
  </si>
  <si>
    <t>* Notes</t>
  </si>
  <si>
    <t>Improvements were implemented in operational risk events identification and declaration process. Because of this change material increase of gross amount is observed and almost all of the increase is due to starting declaration of the errors in cash transit accounting process, which have no net loss.</t>
  </si>
  <si>
    <t>Table N</t>
  </si>
  <si>
    <t>Content</t>
  </si>
  <si>
    <t>Banks shall disclose information required by this Annex in annual Pillar 3 reports according to the decree N92/04 of the Governor of the National Bank of Georgia on “Disclosure requirements for commercial banks within Pillar 3” .</t>
  </si>
  <si>
    <t>Total Assets</t>
  </si>
  <si>
    <t>Reclass of deposits placed with maturities of more than 90 days to Amounts Due from CI. Reclass of money in transit from Other Assets. Netting of cash withdrawn from ATMs with Amount Due to Customers. Other laibility transit account netting with Nostro accounts</t>
  </si>
  <si>
    <t>Expences accruals  of structured Cds.</t>
  </si>
  <si>
    <t>Different valuation method between IFRS and NBG reporting standards, Reclass</t>
  </si>
  <si>
    <t>Different valuation method between IFRS and NBG tax standards</t>
  </si>
  <si>
    <t>Different tax valuation methodology between IFRS and NBG reporting standards.</t>
  </si>
  <si>
    <t>Deferrent methodology on accrued expences.</t>
  </si>
  <si>
    <t>Netting between transit accounts of other liabilities with Nostro accounts.</t>
  </si>
  <si>
    <t>Difference methodology between IFRS and NBG reporting standard.</t>
  </si>
  <si>
    <t>Difference between Tresuary shares of a Bank and  a Group.</t>
  </si>
  <si>
    <t>Accumulated historical difference beween IFRS and NBG reporting standards.</t>
  </si>
  <si>
    <t>Fully consolidated</t>
  </si>
  <si>
    <t>BNB leasing, LLC</t>
  </si>
  <si>
    <t xml:space="preserve">                                                                </t>
  </si>
  <si>
    <t>Archil Gachechiladze</t>
  </si>
  <si>
    <t>Sulkhan Gvalia</t>
  </si>
  <si>
    <t>Loans to customers and finance lease receivables</t>
  </si>
  <si>
    <t>Accounts receivable and other loans</t>
  </si>
  <si>
    <t>Inventories</t>
  </si>
  <si>
    <t>Income tax assets</t>
  </si>
  <si>
    <t>Client deposits and notes</t>
  </si>
  <si>
    <t>Amounts owed to credit institutions</t>
  </si>
  <si>
    <t>Lease liability</t>
  </si>
  <si>
    <t>Accruals and deferred income</t>
  </si>
  <si>
    <t>Income tax liabilities</t>
  </si>
  <si>
    <t>Reclass of deposits placed with maturities of more than 90 days to Amounts Due from CI. Reclass of money in transit from Other Assets. Netting of cash withdrawn from ATMs with Amount Due to Customers. Other laibility transit account netting with Nostro ac</t>
  </si>
  <si>
    <t>Bank of Georgia</t>
  </si>
  <si>
    <t>Right-of-use assets</t>
  </si>
  <si>
    <t>Investments in subsidiaries</t>
  </si>
  <si>
    <t>other Changes</t>
  </si>
  <si>
    <t>tax</t>
  </si>
  <si>
    <t xml:space="preserve">Al Breach </t>
  </si>
  <si>
    <t>Cecil Quillen</t>
  </si>
  <si>
    <t>Mariam Meghvinetukhutsesi</t>
  </si>
  <si>
    <t>George Tchiladze</t>
  </si>
  <si>
    <t>Michael Gomarteli</t>
  </si>
  <si>
    <t>Eter Iremadze</t>
  </si>
  <si>
    <t>zurab kokosadze</t>
  </si>
  <si>
    <t>~</t>
  </si>
  <si>
    <t xml:space="preserve">                        -  </t>
  </si>
  <si>
    <t xml:space="preserve">         5,910,277 </t>
  </si>
  <si>
    <t xml:space="preserve">         5,372,742 </t>
  </si>
  <si>
    <t xml:space="preserve">                 88 </t>
  </si>
  <si>
    <t xml:space="preserve">         3,079,500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</si>
</sst>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10"/>
      <name val="Times New Roman"/>
      <family val="1"/>
    </font>
    <font>
      <sz val="11"/>
      <color rgb="FF000000"/>
      <name val="Calibri"/>
      <family val="2"/>
    </font>
    <font>
      <sz val="10"/>
      <color rgb="FF000000"/>
      <name val="Calibri"/>
      <family val="2"/>
    </font>
    <font>
      <sz val="10"/>
      <color theme="1"/>
      <name val="Sylfaen"/>
      <family val="1"/>
    </font>
    <font>
      <b/>
      <sz val="10"/>
      <color theme="1"/>
      <name val="Sylfaen"/>
      <family val="1"/>
    </font>
    <font>
      <sz val="10"/>
      <color theme="1"/>
      <name val="Garamond"/>
      <family val="1"/>
    </font>
    <font>
      <sz val="8"/>
      <color rgb="FF333333"/>
      <name val="Garamond"/>
      <family val="1"/>
    </font>
    <font>
      <sz val="9"/>
      <color theme="1"/>
      <name val="Symbol"/>
      <family val="1"/>
      <charset val="2"/>
    </font>
    <font>
      <i/>
      <sz val="8.5"/>
      <color theme="1"/>
      <name val="AcadNusx"/>
    </font>
    <font>
      <i/>
      <sz val="9"/>
      <color theme="1"/>
      <name val="Calibri"/>
      <family val="2"/>
      <scheme val="minor"/>
    </font>
    <font>
      <sz val="9"/>
      <color indexed="81"/>
      <name val="Tahoma"/>
      <family val="2"/>
    </font>
    <font>
      <b/>
      <sz val="9"/>
      <color indexed="81"/>
      <name val="Tahoma"/>
      <family val="2"/>
    </font>
    <font>
      <sz val="10"/>
      <color theme="1"/>
      <name val="AcadNusx"/>
    </font>
    <font>
      <b/>
      <sz val="10"/>
      <color theme="1"/>
      <name val="AcadNusx"/>
    </font>
    <font>
      <sz val="10"/>
      <color theme="1"/>
      <name val="Arial"/>
      <family val="2"/>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style="medium">
        <color indexed="64"/>
      </top>
      <bottom style="thin">
        <color indexed="64"/>
      </bottom>
      <diagonal/>
    </border>
  </borders>
  <cellStyleXfs count="2309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8"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168" fontId="41" fillId="0" borderId="19" applyNumberFormat="0" applyAlignment="0" applyProtection="0">
      <alignment horizontal="left" vertical="center"/>
    </xf>
    <xf numFmtId="0" fontId="41" fillId="0" borderId="5">
      <alignment horizontal="left" vertical="center"/>
    </xf>
    <xf numFmtId="0" fontId="41" fillId="0" borderId="5">
      <alignment horizontal="left" vertical="center"/>
    </xf>
    <xf numFmtId="168" fontId="41" fillId="0" borderId="5">
      <alignment horizontal="left" vertical="center"/>
    </xf>
    <xf numFmtId="0" fontId="42" fillId="0" borderId="29" applyNumberFormat="0" applyFill="0" applyAlignment="0" applyProtection="0"/>
    <xf numFmtId="169" fontId="42" fillId="0" borderId="29" applyNumberFormat="0" applyFill="0" applyAlignment="0" applyProtection="0"/>
    <xf numFmtId="0"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169" fontId="43" fillId="0" borderId="30" applyNumberFormat="0" applyFill="0" applyAlignment="0" applyProtection="0"/>
    <xf numFmtId="0"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169"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4"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0" fontId="56" fillId="0" borderId="3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0" fontId="56" fillId="0" borderId="3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3"/>
    <xf numFmtId="169" fontId="13" fillId="0" borderId="33"/>
    <xf numFmtId="168" fontId="13" fillId="0" borderId="3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9"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168" fontId="2" fillId="0" borderId="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12" fillId="0" borderId="37"/>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94" fontId="5" fillId="0" borderId="0"/>
    <xf numFmtId="43" fontId="1" fillId="0" borderId="0" applyFont="0" applyFill="0" applyBorder="0" applyAlignment="0" applyProtection="0"/>
    <xf numFmtId="0" fontId="52" fillId="0" borderId="0"/>
    <xf numFmtId="0" fontId="52" fillId="0" borderId="0"/>
    <xf numFmtId="0" fontId="52" fillId="0" borderId="0"/>
    <xf numFmtId="0" fontId="52" fillId="0" borderId="0"/>
    <xf numFmtId="0" fontId="14" fillId="73" borderId="34" applyNumberFormat="0" applyFon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34"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0" fontId="34" fillId="0" borderId="36" applyNumberFormat="0" applyFill="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0" fontId="34" fillId="0" borderId="36" applyNumberFormat="0" applyFill="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53" fillId="42" borderId="26" applyNumberFormat="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cellStyleXfs>
  <cellXfs count="286">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3" fillId="0" borderId="10" xfId="0" applyFont="1" applyBorder="1" applyAlignment="1">
      <alignment horizontal="center" vertical="center"/>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8"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xf numFmtId="0" fontId="3" fillId="0" borderId="43" xfId="0" applyFont="1" applyBorder="1"/>
    <xf numFmtId="0" fontId="3" fillId="0" borderId="10" xfId="0" applyFont="1" applyBorder="1"/>
    <xf numFmtId="0" fontId="3" fillId="0" borderId="14" xfId="0" applyFont="1" applyBorder="1"/>
    <xf numFmtId="0" fontId="3" fillId="0" borderId="4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3"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9" xfId="0" applyFont="1" applyBorder="1" applyAlignment="1">
      <alignment horizontal="right"/>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wrapText="1"/>
    </xf>
    <xf numFmtId="0" fontId="10" fillId="0" borderId="40" xfId="0" applyFont="1" applyBorder="1" applyAlignment="1">
      <alignment horizontal="center" vertical="center" wrapText="1"/>
    </xf>
    <xf numFmtId="0" fontId="10" fillId="0" borderId="12" xfId="0" applyFont="1" applyBorder="1" applyAlignment="1">
      <alignment vertical="center" wrapText="1"/>
    </xf>
    <xf numFmtId="0" fontId="90" fillId="0" borderId="8"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5" fillId="0" borderId="47" xfId="20955" applyFont="1" applyFill="1" applyBorder="1" applyAlignment="1" applyProtection="1"/>
    <xf numFmtId="0" fontId="3" fillId="0" borderId="9" xfId="0" applyFont="1" applyFill="1" applyBorder="1"/>
    <xf numFmtId="193" fontId="3" fillId="0" borderId="2" xfId="0" applyNumberFormat="1" applyFont="1" applyBorder="1" applyProtection="1">
      <protection locked="0"/>
    </xf>
    <xf numFmtId="193" fontId="3" fillId="0" borderId="13" xfId="0" applyNumberFormat="1"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10" fillId="35" borderId="2" xfId="0" applyNumberFormat="1" applyFont="1" applyFill="1" applyBorder="1" applyAlignment="1">
      <alignment horizontal="right" vertical="center" wrapText="1"/>
    </xf>
    <xf numFmtId="193" fontId="10" fillId="35" borderId="13"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3" fillId="35" borderId="2" xfId="0" applyNumberFormat="1" applyFont="1" applyFill="1" applyBorder="1"/>
    <xf numFmtId="193" fontId="3" fillId="0" borderId="1" xfId="0" applyNumberFormat="1" applyFont="1" applyBorder="1" applyProtection="1">
      <protection locked="0"/>
    </xf>
    <xf numFmtId="193" fontId="3" fillId="0" borderId="46" xfId="0" applyNumberFormat="1" applyFont="1" applyBorder="1" applyProtection="1">
      <protection locked="0"/>
    </xf>
    <xf numFmtId="193" fontId="10" fillId="35" borderId="6" xfId="0" applyNumberFormat="1" applyFont="1" applyFill="1" applyBorder="1" applyAlignment="1">
      <alignment horizontal="right" vertical="center" wrapText="1"/>
    </xf>
    <xf numFmtId="193" fontId="3" fillId="0" borderId="0" xfId="0" applyNumberFormat="1" applyFont="1"/>
    <xf numFmtId="0" fontId="3" fillId="0" borderId="0" xfId="0" applyFont="1" applyFill="1" applyAlignment="1">
      <alignment horizontal="left"/>
    </xf>
    <xf numFmtId="0" fontId="4" fillId="35" borderId="15" xfId="0" applyFont="1" applyFill="1" applyBorder="1" applyAlignment="1">
      <alignment horizontal="left"/>
    </xf>
    <xf numFmtId="0" fontId="3" fillId="0" borderId="0" xfId="0" applyFont="1" applyAlignment="1">
      <alignment horizontal="left"/>
    </xf>
    <xf numFmtId="0" fontId="10" fillId="0" borderId="0" xfId="0" applyFont="1" applyAlignment="1">
      <alignment horizontal="left"/>
    </xf>
    <xf numFmtId="0" fontId="96" fillId="0" borderId="0" xfId="8" applyFont="1" applyFill="1" applyBorder="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left" wrapText="1"/>
    </xf>
    <xf numFmtId="193" fontId="90" fillId="35" borderId="15" xfId="0" applyNumberFormat="1" applyFont="1" applyFill="1" applyBorder="1" applyAlignment="1">
      <alignment horizontal="right" vertical="center"/>
    </xf>
    <xf numFmtId="0" fontId="3" fillId="0" borderId="2" xfId="0" applyFont="1" applyFill="1" applyBorder="1" applyAlignment="1">
      <alignment horizontal="center"/>
    </xf>
    <xf numFmtId="0" fontId="3" fillId="0" borderId="13" xfId="0" applyFont="1" applyFill="1" applyBorder="1" applyAlignment="1">
      <alignment horizontal="center"/>
    </xf>
    <xf numFmtId="193" fontId="10" fillId="0" borderId="0" xfId="0" applyNumberFormat="1" applyFont="1" applyAlignment="1">
      <alignment horizontal="left"/>
    </xf>
    <xf numFmtId="0" fontId="95" fillId="0" borderId="0" xfId="20955" applyFont="1" applyFill="1" applyBorder="1" applyAlignment="1" applyProtection="1"/>
    <xf numFmtId="0" fontId="98" fillId="0" borderId="2" xfId="0" applyFont="1" applyBorder="1" applyAlignment="1">
      <alignment horizontal="right" vertical="center"/>
    </xf>
    <xf numFmtId="0" fontId="99" fillId="0" borderId="2" xfId="0" applyFont="1" applyBorder="1" applyAlignment="1">
      <alignment horizontal="left"/>
    </xf>
    <xf numFmtId="193" fontId="90" fillId="35" borderId="16" xfId="0" applyNumberFormat="1" applyFont="1" applyFill="1" applyBorder="1" applyAlignment="1">
      <alignment horizontal="right" vertical="center"/>
    </xf>
    <xf numFmtId="0" fontId="100" fillId="0" borderId="2" xfId="0" applyFont="1" applyBorder="1" applyAlignment="1">
      <alignment horizontal="left" vertical="center" wrapText="1"/>
    </xf>
    <xf numFmtId="0" fontId="100" fillId="0" borderId="15" xfId="0" applyFont="1" applyBorder="1" applyAlignment="1">
      <alignment horizontal="left" vertical="center" wrapText="1"/>
    </xf>
    <xf numFmtId="0" fontId="4" fillId="0" borderId="0" xfId="0" applyFont="1" applyFill="1"/>
    <xf numFmtId="0" fontId="3" fillId="0" borderId="0" xfId="0" applyFont="1" applyAlignment="1">
      <alignment horizontal="center" vertical="center" wrapText="1"/>
    </xf>
    <xf numFmtId="0" fontId="3" fillId="0" borderId="14" xfId="0" applyFont="1" applyBorder="1" applyAlignment="1">
      <alignment horizontal="right"/>
    </xf>
    <xf numFmtId="0" fontId="0" fillId="0" borderId="0" xfId="0" applyAlignment="1">
      <alignment horizontal="right"/>
    </xf>
    <xf numFmtId="0" fontId="3" fillId="0" borderId="12" xfId="0" applyFont="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10" fillId="0" borderId="0" xfId="0" applyFont="1" applyAlignment="1">
      <alignment horizontal="right"/>
    </xf>
    <xf numFmtId="3" fontId="3" fillId="0" borderId="0" xfId="0" applyNumberFormat="1" applyFont="1" applyAlignment="1">
      <alignment horizontal="right"/>
    </xf>
    <xf numFmtId="0" fontId="101" fillId="0" borderId="0" xfId="0" applyFont="1" applyBorder="1" applyAlignment="1">
      <alignment horizontal="center" vertical="center" wrapText="1"/>
    </xf>
    <xf numFmtId="0" fontId="5" fillId="0" borderId="0" xfId="0" applyFont="1" applyAlignment="1" applyProtection="1">
      <alignment horizontal="left"/>
    </xf>
    <xf numFmtId="179" fontId="5" fillId="2" borderId="0" xfId="0" applyNumberFormat="1" applyFont="1" applyFill="1" applyAlignment="1" applyProtection="1">
      <alignment horizontal="left"/>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193" fontId="90" fillId="35" borderId="13" xfId="0" applyNumberFormat="1" applyFont="1" applyFill="1" applyBorder="1" applyAlignment="1">
      <alignment horizontal="right" vertical="center"/>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2" xfId="0" applyFont="1" applyBorder="1"/>
    <xf numFmtId="0" fontId="3" fillId="0" borderId="2" xfId="0" applyFont="1" applyBorder="1" applyAlignment="1">
      <alignment horizontal="center"/>
    </xf>
    <xf numFmtId="0" fontId="5" fillId="0" borderId="0" xfId="0" applyFont="1" applyBorder="1" applyAlignment="1" applyProtection="1">
      <alignment horizontal="left"/>
    </xf>
    <xf numFmtId="0" fontId="0" fillId="0" borderId="0" xfId="0" applyBorder="1"/>
    <xf numFmtId="0" fontId="3" fillId="0" borderId="0" xfId="0" applyFont="1" applyBorder="1"/>
    <xf numFmtId="0" fontId="4" fillId="0" borderId="0" xfId="0" applyFont="1" applyBorder="1" applyAlignment="1">
      <alignment horizontal="center"/>
    </xf>
    <xf numFmtId="0" fontId="102"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2"/>
    </xf>
    <xf numFmtId="0" fontId="103" fillId="0" borderId="0" xfId="0" applyFont="1" applyFill="1" applyBorder="1" applyAlignment="1">
      <alignment horizontal="left" vertical="center" wrapText="1" indent="4"/>
    </xf>
    <xf numFmtId="0" fontId="4" fillId="0" borderId="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193" fontId="10" fillId="0" borderId="2" xfId="0" applyNumberFormat="1" applyFont="1" applyBorder="1" applyAlignment="1" applyProtection="1">
      <alignment horizontal="right" vertical="center" wrapText="1"/>
      <protection locked="0"/>
    </xf>
    <xf numFmtId="193" fontId="10" fillId="0" borderId="13" xfId="0" applyNumberFormat="1" applyFont="1" applyBorder="1" applyAlignment="1" applyProtection="1">
      <alignment horizontal="right" vertical="center" wrapText="1"/>
      <protection locked="0"/>
    </xf>
    <xf numFmtId="0" fontId="9" fillId="0" borderId="17" xfId="0" applyFont="1" applyBorder="1" applyAlignment="1">
      <alignment horizontal="right" vertical="center" wrapText="1"/>
    </xf>
    <xf numFmtId="193" fontId="9" fillId="0" borderId="6"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193" fontId="9" fillId="0" borderId="13" xfId="0" applyNumberFormat="1" applyFont="1" applyBorder="1" applyAlignment="1" applyProtection="1">
      <alignment horizontal="right" vertical="center" wrapText="1"/>
      <protection locked="0"/>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vertical="center"/>
    </xf>
    <xf numFmtId="193" fontId="10" fillId="0" borderId="6" xfId="0" applyNumberFormat="1" applyFont="1" applyBorder="1" applyAlignment="1" applyProtection="1">
      <alignment horizontal="right" vertical="center" wrapText="1"/>
      <protection locked="0"/>
    </xf>
    <xf numFmtId="0" fontId="7" fillId="0" borderId="0" xfId="12" applyAlignment="1" applyProtection="1">
      <alignment vertical="center"/>
    </xf>
    <xf numFmtId="0" fontId="0" fillId="0" borderId="0" xfId="0" applyFill="1" applyBorder="1" applyAlignment="1">
      <alignment horizontal="lef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1" fillId="0" borderId="0" xfId="0" applyFont="1" applyAlignment="1">
      <alignment horizontal="right" vertical="center"/>
    </xf>
    <xf numFmtId="0" fontId="104" fillId="0" borderId="0" xfId="0" applyFont="1" applyAlignment="1">
      <alignment horizontal="center" vertical="center"/>
    </xf>
    <xf numFmtId="0" fontId="3" fillId="0" borderId="12" xfId="0" applyFont="1" applyBorder="1" applyAlignment="1" applyProtection="1">
      <alignment vertical="center" wrapText="1"/>
      <protection locked="0"/>
    </xf>
    <xf numFmtId="0" fontId="99" fillId="0" borderId="13" xfId="0" applyFont="1" applyFill="1" applyBorder="1" applyAlignment="1">
      <alignment horizontal="center" vertical="center"/>
    </xf>
    <xf numFmtId="0" fontId="91" fillId="0" borderId="12" xfId="0" applyFont="1" applyBorder="1" applyAlignment="1">
      <alignment vertical="center"/>
    </xf>
    <xf numFmtId="0" fontId="3" fillId="0" borderId="13" xfId="0" applyFont="1" applyBorder="1" applyAlignment="1">
      <alignment horizontal="left"/>
    </xf>
    <xf numFmtId="0" fontId="91" fillId="0" borderId="14" xfId="0" applyFont="1" applyBorder="1" applyAlignment="1">
      <alignment vertical="center"/>
    </xf>
    <xf numFmtId="0" fontId="99"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left"/>
    </xf>
    <xf numFmtId="193" fontId="6" fillId="0" borderId="0" xfId="8" applyNumberFormat="1" applyFont="1" applyFill="1" applyBorder="1" applyAlignment="1" applyProtection="1"/>
    <xf numFmtId="0" fontId="95" fillId="0" borderId="48" xfId="20955" applyFont="1" applyFill="1" applyBorder="1" applyAlignment="1" applyProtection="1"/>
    <xf numFmtId="0" fontId="3" fillId="0" borderId="10" xfId="0" applyFont="1" applyBorder="1" applyAlignment="1">
      <alignment horizontal="center" wrapText="1"/>
    </xf>
    <xf numFmtId="0" fontId="3" fillId="0" borderId="10" xfId="0" applyFont="1" applyBorder="1" applyAlignment="1">
      <alignment horizontal="center" vertical="center" wrapText="1"/>
    </xf>
    <xf numFmtId="193" fontId="10" fillId="0" borderId="2" xfId="0" applyNumberFormat="1" applyFont="1" applyBorder="1" applyAlignment="1" applyProtection="1">
      <alignment horizontal="right" vertical="center" wrapText="1"/>
      <protection locked="0"/>
    </xf>
    <xf numFmtId="193" fontId="9" fillId="0" borderId="6" xfId="0" applyNumberFormat="1" applyFont="1" applyBorder="1" applyAlignment="1" applyProtection="1">
      <alignment horizontal="right" vertical="center" wrapText="1"/>
      <protection locked="0"/>
    </xf>
    <xf numFmtId="193" fontId="10" fillId="0" borderId="6" xfId="0" applyNumberFormat="1" applyFont="1" applyBorder="1" applyAlignment="1" applyProtection="1">
      <alignment horizontal="right" vertical="center" wrapText="1"/>
      <protection locked="0"/>
    </xf>
    <xf numFmtId="37" fontId="3" fillId="0" borderId="2" xfId="0" applyNumberFormat="1" applyFont="1" applyBorder="1" applyAlignment="1" applyProtection="1">
      <alignment wrapText="1"/>
      <protection locked="0"/>
    </xf>
    <xf numFmtId="3" fontId="97" fillId="0" borderId="2" xfId="0" applyNumberFormat="1" applyFont="1" applyBorder="1" applyAlignment="1">
      <alignment horizontal="right" vertical="center"/>
    </xf>
    <xf numFmtId="3" fontId="97" fillId="0" borderId="15"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35" borderId="15" xfId="0" applyNumberFormat="1" applyFont="1" applyFill="1" applyBorder="1"/>
    <xf numFmtId="193" fontId="3" fillId="35" borderId="16" xfId="0" applyNumberFormat="1" applyFont="1" applyFill="1" applyBorder="1"/>
    <xf numFmtId="193" fontId="3" fillId="0" borderId="2" xfId="0" applyNumberFormat="1" applyFont="1" applyBorder="1" applyAlignment="1" applyProtection="1">
      <alignment vertical="center"/>
      <protection locked="0"/>
    </xf>
    <xf numFmtId="3" fontId="3" fillId="0" borderId="2" xfId="0" applyNumberFormat="1" applyFont="1" applyFill="1" applyBorder="1" applyAlignment="1">
      <alignment horizontal="right" vertical="center" wrapText="1"/>
    </xf>
    <xf numFmtId="193" fontId="3" fillId="0" borderId="2" xfId="0" applyNumberFormat="1" applyFont="1" applyBorder="1" applyAlignment="1" applyProtection="1">
      <alignment horizontal="right"/>
      <protection locked="0"/>
    </xf>
    <xf numFmtId="193" fontId="90" fillId="0" borderId="2" xfId="0" applyNumberFormat="1" applyFont="1" applyBorder="1" applyAlignment="1" applyProtection="1">
      <alignment horizontal="right" vertical="center" wrapText="1"/>
      <protection locked="0"/>
    </xf>
    <xf numFmtId="0" fontId="3" fillId="0" borderId="10" xfId="0" applyFont="1" applyFill="1" applyBorder="1" applyAlignment="1">
      <alignment horizontal="center"/>
    </xf>
    <xf numFmtId="0" fontId="3"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2" borderId="2" xfId="0" applyFont="1" applyFill="1" applyBorder="1" applyAlignment="1">
      <alignment horizontal="center" vertical="center"/>
    </xf>
    <xf numFmtId="164" fontId="2" fillId="0" borderId="2" xfId="7" applyNumberFormat="1" applyFont="1" applyFill="1" applyBorder="1" applyProtection="1">
      <protection locked="0"/>
    </xf>
    <xf numFmtId="0" fontId="101" fillId="0" borderId="0" xfId="0" applyFont="1" applyBorder="1" applyAlignment="1">
      <alignment horizontal="left" vertical="center" wrapText="1"/>
    </xf>
    <xf numFmtId="0" fontId="101" fillId="0" borderId="0" xfId="0" applyFont="1" applyFill="1" applyBorder="1" applyAlignment="1">
      <alignment horizontal="left" vertical="center" wrapText="1"/>
    </xf>
    <xf numFmtId="0" fontId="3" fillId="0" borderId="0" xfId="0" applyFont="1" applyAlignment="1">
      <alignment horizontal="right" wrapText="1"/>
    </xf>
    <xf numFmtId="193" fontId="96" fillId="0" borderId="0" xfId="8" applyNumberFormat="1" applyFont="1" applyFill="1" applyBorder="1" applyAlignment="1" applyProtection="1">
      <alignment horizontal="left"/>
    </xf>
    <xf numFmtId="193" fontId="6" fillId="0" borderId="0" xfId="8" applyNumberFormat="1" applyFont="1" applyFill="1" applyBorder="1" applyAlignment="1" applyProtection="1">
      <alignment horizontal="right" wrapText="1"/>
    </xf>
    <xf numFmtId="0" fontId="3" fillId="0" borderId="0" xfId="0" applyFont="1" applyAlignment="1">
      <alignment horizontal="right" vertical="center" wrapText="1"/>
    </xf>
    <xf numFmtId="0" fontId="3" fillId="0" borderId="10" xfId="0" applyFont="1" applyBorder="1" applyAlignment="1">
      <alignment horizontal="right" wrapText="1"/>
    </xf>
    <xf numFmtId="0" fontId="3" fillId="0" borderId="2" xfId="0" applyFont="1" applyBorder="1" applyProtection="1">
      <protection locked="0"/>
    </xf>
    <xf numFmtId="193" fontId="3" fillId="0" borderId="2" xfId="0" applyNumberFormat="1" applyFont="1" applyBorder="1" applyAlignment="1" applyProtection="1">
      <alignment horizontal="left" wrapText="1"/>
      <protection locked="0"/>
    </xf>
    <xf numFmtId="193" fontId="3" fillId="0" borderId="2" xfId="0" applyNumberFormat="1" applyFont="1" applyFill="1" applyBorder="1" applyAlignment="1" applyProtection="1">
      <alignment horizontal="left" wrapText="1"/>
      <protection locked="0"/>
    </xf>
    <xf numFmtId="193" fontId="90" fillId="35" borderId="15" xfId="0" applyNumberFormat="1" applyFont="1" applyFill="1" applyBorder="1" applyAlignment="1">
      <alignment horizontal="right" vertical="center" wrapText="1"/>
    </xf>
    <xf numFmtId="193" fontId="0" fillId="0" borderId="0" xfId="0" applyNumberFormat="1"/>
    <xf numFmtId="0" fontId="3" fillId="0" borderId="0" xfId="0" applyFont="1" applyBorder="1" applyAlignment="1">
      <alignment horizontal="right" wrapText="1"/>
    </xf>
    <xf numFmtId="193" fontId="4" fillId="0" borderId="2" xfId="0" applyNumberFormat="1" applyFont="1" applyBorder="1" applyAlignment="1" applyProtection="1">
      <alignment horizontal="right" vertical="center" wrapText="1"/>
      <protection locked="0"/>
    </xf>
    <xf numFmtId="193" fontId="3" fillId="0" borderId="2" xfId="0" applyNumberFormat="1" applyFont="1" applyFill="1" applyBorder="1" applyAlignment="1" applyProtection="1">
      <alignment horizontal="left" vertical="center" wrapText="1"/>
      <protection locked="0"/>
    </xf>
    <xf numFmtId="193" fontId="3" fillId="0" borderId="2" xfId="0" applyNumberFormat="1" applyFont="1" applyBorder="1" applyAlignment="1" applyProtection="1">
      <alignment horizontal="left" vertical="center" wrapText="1"/>
      <protection locked="0"/>
    </xf>
    <xf numFmtId="0" fontId="101" fillId="0" borderId="2" xfId="0" applyFont="1" applyBorder="1" applyAlignment="1">
      <alignment horizontal="right" vertical="center" wrapText="1"/>
    </xf>
    <xf numFmtId="193" fontId="10" fillId="0" borderId="0" xfId="0" applyNumberFormat="1" applyFont="1" applyAlignment="1">
      <alignment horizontal="left" wrapText="1"/>
    </xf>
    <xf numFmtId="193" fontId="3" fillId="0" borderId="0" xfId="0" applyNumberFormat="1" applyFont="1" applyAlignment="1">
      <alignment wrapText="1"/>
    </xf>
    <xf numFmtId="0" fontId="108" fillId="0" borderId="0" xfId="0" applyFont="1" applyBorder="1" applyAlignment="1">
      <alignment horizontal="right" vertical="center" wrapText="1"/>
    </xf>
    <xf numFmtId="0" fontId="109" fillId="0" borderId="0" xfId="0" applyFont="1" applyBorder="1" applyAlignment="1">
      <alignment horizontal="right" vertical="center" wrapText="1"/>
    </xf>
    <xf numFmtId="0" fontId="3" fillId="0" borderId="40" xfId="0" applyFont="1" applyBorder="1"/>
    <xf numFmtId="0" fontId="3" fillId="0" borderId="41" xfId="0" applyFont="1" applyBorder="1"/>
    <xf numFmtId="0" fontId="3" fillId="0" borderId="50" xfId="0" applyFont="1" applyBorder="1" applyAlignment="1">
      <alignment horizontal="center" vertical="center"/>
    </xf>
    <xf numFmtId="0" fontId="110" fillId="0" borderId="2" xfId="0" applyFont="1" applyBorder="1" applyAlignment="1">
      <alignment horizontal="center" vertical="center" wrapText="1"/>
    </xf>
    <xf numFmtId="0" fontId="110" fillId="2" borderId="2" xfId="0" applyFont="1" applyFill="1" applyBorder="1" applyAlignment="1">
      <alignment horizontal="center" vertical="center"/>
    </xf>
    <xf numFmtId="169" fontId="13" fillId="36" borderId="0" xfId="15" applyBorder="1"/>
    <xf numFmtId="164" fontId="3" fillId="35" borderId="2" xfId="20957" applyNumberFormat="1" applyFont="1" applyFill="1" applyBorder="1" applyAlignment="1">
      <alignment horizontal="center" vertical="center"/>
    </xf>
    <xf numFmtId="164" fontId="3" fillId="35" borderId="4" xfId="20957" applyNumberFormat="1" applyFont="1" applyFill="1" applyBorder="1" applyAlignment="1">
      <alignment horizontal="center" vertical="center"/>
    </xf>
    <xf numFmtId="164" fontId="3" fillId="0" borderId="2" xfId="20957" applyNumberFormat="1" applyFont="1" applyBorder="1" applyAlignment="1" applyProtection="1">
      <alignment horizontal="center" vertical="center"/>
      <protection locked="0"/>
    </xf>
    <xf numFmtId="164" fontId="3" fillId="2" borderId="2" xfId="20957" applyNumberFormat="1" applyFont="1" applyFill="1" applyBorder="1" applyAlignment="1" applyProtection="1">
      <alignment horizontal="center" vertical="center"/>
      <protection locked="0"/>
    </xf>
    <xf numFmtId="164" fontId="3" fillId="0" borderId="2" xfId="20957" applyNumberFormat="1" applyFont="1" applyFill="1" applyBorder="1" applyAlignment="1" applyProtection="1">
      <alignment horizontal="center" vertical="center"/>
      <protection locked="0"/>
    </xf>
    <xf numFmtId="0" fontId="95" fillId="0" borderId="2" xfId="0" applyFont="1" applyBorder="1"/>
    <xf numFmtId="164" fontId="13" fillId="36" borderId="0" xfId="20957" applyNumberFormat="1" applyFont="1" applyFill="1" applyBorder="1"/>
    <xf numFmtId="0" fontId="3" fillId="0" borderId="2" xfId="0" applyFont="1" applyBorder="1" applyAlignment="1">
      <alignment horizontal="right" wrapText="1"/>
    </xf>
    <xf numFmtId="43" fontId="3" fillId="35" borderId="2" xfId="20957" applyNumberFormat="1" applyFont="1" applyFill="1" applyBorder="1" applyAlignment="1">
      <alignment horizontal="center" vertical="center"/>
    </xf>
    <xf numFmtId="43" fontId="3" fillId="35" borderId="4" xfId="20957" applyNumberFormat="1" applyFont="1" applyFill="1" applyBorder="1" applyAlignment="1">
      <alignment horizontal="center" vertical="center"/>
    </xf>
    <xf numFmtId="0" fontId="3" fillId="0" borderId="12"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0" fillId="0" borderId="0" xfId="0" applyFont="1" applyBorder="1" applyAlignment="1">
      <alignment horizontal="left"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9" xfId="8" applyFont="1" applyFill="1" applyBorder="1" applyAlignment="1" applyProtection="1">
      <alignment horizontal="center"/>
    </xf>
    <xf numFmtId="0" fontId="6" fillId="0" borderId="12" xfId="8" applyFont="1" applyFill="1" applyBorder="1" applyAlignment="1" applyProtection="1">
      <alignment horizontal="center"/>
    </xf>
    <xf numFmtId="0" fontId="4" fillId="0" borderId="49" xfId="0" applyFont="1" applyBorder="1" applyAlignment="1">
      <alignment horizontal="center" vertical="center"/>
    </xf>
    <xf numFmtId="0" fontId="4" fillId="0" borderId="3" xfId="0" applyFont="1" applyBorder="1" applyAlignment="1">
      <alignment horizontal="center" vertical="center"/>
    </xf>
    <xf numFmtId="0" fontId="105" fillId="0" borderId="49" xfId="0" applyFont="1" applyBorder="1" applyAlignment="1">
      <alignment horizontal="left" vertical="center" wrapText="1"/>
    </xf>
    <xf numFmtId="0" fontId="105" fillId="0" borderId="3" xfId="0" applyFont="1" applyBorder="1" applyAlignment="1">
      <alignment horizontal="left" vertical="center" wrapText="1"/>
    </xf>
    <xf numFmtId="193" fontId="3" fillId="3" borderId="7" xfId="0" applyNumberFormat="1" applyFont="1" applyFill="1" applyBorder="1" applyAlignment="1">
      <alignment horizontal="center"/>
    </xf>
    <xf numFmtId="193" fontId="3" fillId="3" borderId="18"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8" xfId="0" applyNumberFormat="1" applyFont="1" applyFill="1" applyBorder="1" applyAlignment="1">
      <alignment horizontal="center"/>
    </xf>
    <xf numFmtId="193" fontId="3" fillId="3" borderId="44"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110" fillId="0" borderId="2" xfId="0" applyFont="1" applyBorder="1" applyAlignment="1">
      <alignment horizontal="center" vertical="center" wrapText="1"/>
    </xf>
    <xf numFmtId="0" fontId="110" fillId="0" borderId="4" xfId="0" applyFont="1" applyBorder="1" applyAlignment="1">
      <alignment horizontal="center" vertical="center"/>
    </xf>
    <xf numFmtId="0" fontId="3" fillId="0" borderId="2" xfId="0" applyFont="1" applyBorder="1" applyAlignment="1">
      <alignment horizontal="center" vertical="center"/>
    </xf>
    <xf numFmtId="0" fontId="110" fillId="0" borderId="2" xfId="0" applyFont="1" applyBorder="1" applyAlignment="1">
      <alignment horizontal="center" vertical="center"/>
    </xf>
    <xf numFmtId="0" fontId="110" fillId="0" borderId="13" xfId="0" applyFont="1" applyBorder="1" applyAlignment="1">
      <alignment horizontal="center" vertical="center"/>
    </xf>
    <xf numFmtId="0" fontId="3" fillId="2" borderId="2" xfId="0" applyFont="1" applyFill="1" applyBorder="1" applyAlignment="1">
      <alignment horizontal="center" vertical="center"/>
    </xf>
  </cellXfs>
  <cellStyles count="23092">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8"/>
    <cellStyle name="Calculation 2 10 2 3" xfId="22491"/>
    <cellStyle name="Calculation 2 10 2 4" xfId="22577"/>
    <cellStyle name="Calculation 2 10 2 5" xfId="22663"/>
    <cellStyle name="Calculation 2 10 2 6" xfId="23090"/>
    <cellStyle name="Calculation 2 10 3" xfId="719"/>
    <cellStyle name="Calculation 2 10 3 2" xfId="22407"/>
    <cellStyle name="Calculation 2 10 3 3" xfId="22490"/>
    <cellStyle name="Calculation 2 10 3 4" xfId="22576"/>
    <cellStyle name="Calculation 2 10 3 5" xfId="22662"/>
    <cellStyle name="Calculation 2 10 3 6" xfId="23089"/>
    <cellStyle name="Calculation 2 10 4" xfId="720"/>
    <cellStyle name="Calculation 2 10 4 2" xfId="22406"/>
    <cellStyle name="Calculation 2 10 4 3" xfId="22489"/>
    <cellStyle name="Calculation 2 10 4 4" xfId="22575"/>
    <cellStyle name="Calculation 2 10 4 5" xfId="22661"/>
    <cellStyle name="Calculation 2 10 4 6" xfId="23088"/>
    <cellStyle name="Calculation 2 10 5" xfId="721"/>
    <cellStyle name="Calculation 2 10 5 2" xfId="22405"/>
    <cellStyle name="Calculation 2 10 5 3" xfId="22488"/>
    <cellStyle name="Calculation 2 10 5 4" xfId="22574"/>
    <cellStyle name="Calculation 2 10 5 5" xfId="22660"/>
    <cellStyle name="Calculation 2 10 5 6" xfId="23087"/>
    <cellStyle name="Calculation 2 11" xfId="722"/>
    <cellStyle name="Calculation 2 11 10" xfId="23086"/>
    <cellStyle name="Calculation 2 11 2" xfId="723"/>
    <cellStyle name="Calculation 2 11 2 2" xfId="22403"/>
    <cellStyle name="Calculation 2 11 2 3" xfId="22486"/>
    <cellStyle name="Calculation 2 11 2 4" xfId="22572"/>
    <cellStyle name="Calculation 2 11 2 5" xfId="22658"/>
    <cellStyle name="Calculation 2 11 2 6" xfId="23085"/>
    <cellStyle name="Calculation 2 11 3" xfId="724"/>
    <cellStyle name="Calculation 2 11 3 2" xfId="22402"/>
    <cellStyle name="Calculation 2 11 3 3" xfId="22485"/>
    <cellStyle name="Calculation 2 11 3 4" xfId="22571"/>
    <cellStyle name="Calculation 2 11 3 5" xfId="22657"/>
    <cellStyle name="Calculation 2 11 3 6" xfId="23084"/>
    <cellStyle name="Calculation 2 11 4" xfId="725"/>
    <cellStyle name="Calculation 2 11 4 2" xfId="22401"/>
    <cellStyle name="Calculation 2 11 4 3" xfId="22484"/>
    <cellStyle name="Calculation 2 11 4 4" xfId="22570"/>
    <cellStyle name="Calculation 2 11 4 5" xfId="22656"/>
    <cellStyle name="Calculation 2 11 4 6" xfId="23083"/>
    <cellStyle name="Calculation 2 11 5" xfId="726"/>
    <cellStyle name="Calculation 2 11 5 2" xfId="22400"/>
    <cellStyle name="Calculation 2 11 5 3" xfId="22483"/>
    <cellStyle name="Calculation 2 11 5 4" xfId="22569"/>
    <cellStyle name="Calculation 2 11 5 5" xfId="22655"/>
    <cellStyle name="Calculation 2 11 5 6" xfId="23082"/>
    <cellStyle name="Calculation 2 11 6" xfId="22404"/>
    <cellStyle name="Calculation 2 11 7" xfId="22487"/>
    <cellStyle name="Calculation 2 11 8" xfId="22573"/>
    <cellStyle name="Calculation 2 11 9" xfId="22659"/>
    <cellStyle name="Calculation 2 12" xfId="727"/>
    <cellStyle name="Calculation 2 12 10" xfId="23081"/>
    <cellStyle name="Calculation 2 12 2" xfId="728"/>
    <cellStyle name="Calculation 2 12 2 2" xfId="22398"/>
    <cellStyle name="Calculation 2 12 2 3" xfId="22481"/>
    <cellStyle name="Calculation 2 12 2 4" xfId="22567"/>
    <cellStyle name="Calculation 2 12 2 5" xfId="22653"/>
    <cellStyle name="Calculation 2 12 2 6" xfId="23080"/>
    <cellStyle name="Calculation 2 12 3" xfId="729"/>
    <cellStyle name="Calculation 2 12 3 2" xfId="22397"/>
    <cellStyle name="Calculation 2 12 3 3" xfId="22480"/>
    <cellStyle name="Calculation 2 12 3 4" xfId="22566"/>
    <cellStyle name="Calculation 2 12 3 5" xfId="22652"/>
    <cellStyle name="Calculation 2 12 3 6" xfId="23079"/>
    <cellStyle name="Calculation 2 12 4" xfId="730"/>
    <cellStyle name="Calculation 2 12 4 2" xfId="22396"/>
    <cellStyle name="Calculation 2 12 4 3" xfId="22479"/>
    <cellStyle name="Calculation 2 12 4 4" xfId="22565"/>
    <cellStyle name="Calculation 2 12 4 5" xfId="22651"/>
    <cellStyle name="Calculation 2 12 4 6" xfId="23078"/>
    <cellStyle name="Calculation 2 12 5" xfId="731"/>
    <cellStyle name="Calculation 2 12 5 2" xfId="22395"/>
    <cellStyle name="Calculation 2 12 5 3" xfId="22478"/>
    <cellStyle name="Calculation 2 12 5 4" xfId="22564"/>
    <cellStyle name="Calculation 2 12 5 5" xfId="22650"/>
    <cellStyle name="Calculation 2 12 5 6" xfId="23077"/>
    <cellStyle name="Calculation 2 12 6" xfId="22399"/>
    <cellStyle name="Calculation 2 12 7" xfId="22482"/>
    <cellStyle name="Calculation 2 12 8" xfId="22568"/>
    <cellStyle name="Calculation 2 12 9" xfId="22654"/>
    <cellStyle name="Calculation 2 13" xfId="732"/>
    <cellStyle name="Calculation 2 13 2" xfId="733"/>
    <cellStyle name="Calculation 2 13 2 2" xfId="22393"/>
    <cellStyle name="Calculation 2 13 2 3" xfId="22477"/>
    <cellStyle name="Calculation 2 13 2 4" xfId="20964"/>
    <cellStyle name="Calculation 2 13 2 5" xfId="20965"/>
    <cellStyle name="Calculation 2 13 2 6" xfId="23075"/>
    <cellStyle name="Calculation 2 13 3" xfId="734"/>
    <cellStyle name="Calculation 2 13 3 2" xfId="22392"/>
    <cellStyle name="Calculation 2 13 3 3" xfId="22476"/>
    <cellStyle name="Calculation 2 13 3 4" xfId="22562"/>
    <cellStyle name="Calculation 2 13 3 5" xfId="22648"/>
    <cellStyle name="Calculation 2 13 3 6" xfId="23074"/>
    <cellStyle name="Calculation 2 13 4" xfId="735"/>
    <cellStyle name="Calculation 2 13 4 2" xfId="22391"/>
    <cellStyle name="Calculation 2 13 4 3" xfId="22475"/>
    <cellStyle name="Calculation 2 13 4 4" xfId="22561"/>
    <cellStyle name="Calculation 2 13 4 5" xfId="22647"/>
    <cellStyle name="Calculation 2 13 4 6" xfId="23073"/>
    <cellStyle name="Calculation 2 13 5" xfId="22394"/>
    <cellStyle name="Calculation 2 13 6" xfId="20963"/>
    <cellStyle name="Calculation 2 13 7" xfId="22563"/>
    <cellStyle name="Calculation 2 13 8" xfId="22649"/>
    <cellStyle name="Calculation 2 13 9" xfId="23076"/>
    <cellStyle name="Calculation 2 14" xfId="736"/>
    <cellStyle name="Calculation 2 14 2" xfId="22390"/>
    <cellStyle name="Calculation 2 14 3" xfId="22474"/>
    <cellStyle name="Calculation 2 14 4" xfId="22560"/>
    <cellStyle name="Calculation 2 14 5" xfId="22646"/>
    <cellStyle name="Calculation 2 14 6" xfId="23072"/>
    <cellStyle name="Calculation 2 15" xfId="737"/>
    <cellStyle name="Calculation 2 15 2" xfId="22389"/>
    <cellStyle name="Calculation 2 15 3" xfId="22473"/>
    <cellStyle name="Calculation 2 15 4" xfId="22559"/>
    <cellStyle name="Calculation 2 15 5" xfId="22645"/>
    <cellStyle name="Calculation 2 15 6" xfId="23071"/>
    <cellStyle name="Calculation 2 16" xfId="738"/>
    <cellStyle name="Calculation 2 16 2" xfId="22388"/>
    <cellStyle name="Calculation 2 16 3" xfId="22472"/>
    <cellStyle name="Calculation 2 16 4" xfId="22558"/>
    <cellStyle name="Calculation 2 16 5" xfId="22644"/>
    <cellStyle name="Calculation 2 16 6" xfId="23070"/>
    <cellStyle name="Calculation 2 17" xfId="22409"/>
    <cellStyle name="Calculation 2 18" xfId="22492"/>
    <cellStyle name="Calculation 2 19" xfId="22578"/>
    <cellStyle name="Calculation 2 2" xfId="739"/>
    <cellStyle name="Calculation 2 2 10" xfId="22387"/>
    <cellStyle name="Calculation 2 2 11" xfId="22471"/>
    <cellStyle name="Calculation 2 2 12" xfId="22557"/>
    <cellStyle name="Calculation 2 2 13" xfId="22643"/>
    <cellStyle name="Calculation 2 2 14" xfId="23069"/>
    <cellStyle name="Calculation 2 2 2" xfId="740"/>
    <cellStyle name="Calculation 2 2 2 2" xfId="741"/>
    <cellStyle name="Calculation 2 2 2 2 2" xfId="22385"/>
    <cellStyle name="Calculation 2 2 2 2 3" xfId="22469"/>
    <cellStyle name="Calculation 2 2 2 2 4" xfId="22555"/>
    <cellStyle name="Calculation 2 2 2 2 5" xfId="22641"/>
    <cellStyle name="Calculation 2 2 2 2 6" xfId="23067"/>
    <cellStyle name="Calculation 2 2 2 3" xfId="742"/>
    <cellStyle name="Calculation 2 2 2 3 2" xfId="22384"/>
    <cellStyle name="Calculation 2 2 2 3 3" xfId="22468"/>
    <cellStyle name="Calculation 2 2 2 3 4" xfId="22554"/>
    <cellStyle name="Calculation 2 2 2 3 5" xfId="22640"/>
    <cellStyle name="Calculation 2 2 2 3 6" xfId="23066"/>
    <cellStyle name="Calculation 2 2 2 4" xfId="743"/>
    <cellStyle name="Calculation 2 2 2 4 2" xfId="22383"/>
    <cellStyle name="Calculation 2 2 2 4 3" xfId="22467"/>
    <cellStyle name="Calculation 2 2 2 4 4" xfId="22553"/>
    <cellStyle name="Calculation 2 2 2 4 5" xfId="22639"/>
    <cellStyle name="Calculation 2 2 2 4 6" xfId="23065"/>
    <cellStyle name="Calculation 2 2 2 5" xfId="22386"/>
    <cellStyle name="Calculation 2 2 2 6" xfId="22470"/>
    <cellStyle name="Calculation 2 2 2 7" xfId="22556"/>
    <cellStyle name="Calculation 2 2 2 8" xfId="22642"/>
    <cellStyle name="Calculation 2 2 2 9" xfId="23068"/>
    <cellStyle name="Calculation 2 2 3" xfId="744"/>
    <cellStyle name="Calculation 2 2 3 2" xfId="745"/>
    <cellStyle name="Calculation 2 2 3 2 2" xfId="22381"/>
    <cellStyle name="Calculation 2 2 3 2 3" xfId="22465"/>
    <cellStyle name="Calculation 2 2 3 2 4" xfId="22551"/>
    <cellStyle name="Calculation 2 2 3 2 5" xfId="22637"/>
    <cellStyle name="Calculation 2 2 3 2 6" xfId="23063"/>
    <cellStyle name="Calculation 2 2 3 3" xfId="746"/>
    <cellStyle name="Calculation 2 2 3 3 2" xfId="22380"/>
    <cellStyle name="Calculation 2 2 3 3 3" xfId="22464"/>
    <cellStyle name="Calculation 2 2 3 3 4" xfId="22550"/>
    <cellStyle name="Calculation 2 2 3 3 5" xfId="22636"/>
    <cellStyle name="Calculation 2 2 3 3 6" xfId="23062"/>
    <cellStyle name="Calculation 2 2 3 4" xfId="747"/>
    <cellStyle name="Calculation 2 2 3 4 2" xfId="22379"/>
    <cellStyle name="Calculation 2 2 3 4 3" xfId="22463"/>
    <cellStyle name="Calculation 2 2 3 4 4" xfId="22549"/>
    <cellStyle name="Calculation 2 2 3 4 5" xfId="22635"/>
    <cellStyle name="Calculation 2 2 3 4 6" xfId="23061"/>
    <cellStyle name="Calculation 2 2 3 5" xfId="22382"/>
    <cellStyle name="Calculation 2 2 3 6" xfId="22466"/>
    <cellStyle name="Calculation 2 2 3 7" xfId="22552"/>
    <cellStyle name="Calculation 2 2 3 8" xfId="22638"/>
    <cellStyle name="Calculation 2 2 3 9" xfId="23064"/>
    <cellStyle name="Calculation 2 2 4" xfId="748"/>
    <cellStyle name="Calculation 2 2 4 2" xfId="749"/>
    <cellStyle name="Calculation 2 2 4 2 2" xfId="22377"/>
    <cellStyle name="Calculation 2 2 4 2 3" xfId="22461"/>
    <cellStyle name="Calculation 2 2 4 2 4" xfId="22547"/>
    <cellStyle name="Calculation 2 2 4 2 5" xfId="22633"/>
    <cellStyle name="Calculation 2 2 4 2 6" xfId="23059"/>
    <cellStyle name="Calculation 2 2 4 3" xfId="750"/>
    <cellStyle name="Calculation 2 2 4 3 2" xfId="22376"/>
    <cellStyle name="Calculation 2 2 4 3 3" xfId="22460"/>
    <cellStyle name="Calculation 2 2 4 3 4" xfId="22546"/>
    <cellStyle name="Calculation 2 2 4 3 5" xfId="22632"/>
    <cellStyle name="Calculation 2 2 4 3 6" xfId="23058"/>
    <cellStyle name="Calculation 2 2 4 4" xfId="751"/>
    <cellStyle name="Calculation 2 2 4 4 2" xfId="22375"/>
    <cellStyle name="Calculation 2 2 4 4 3" xfId="22459"/>
    <cellStyle name="Calculation 2 2 4 4 4" xfId="22545"/>
    <cellStyle name="Calculation 2 2 4 4 5" xfId="22631"/>
    <cellStyle name="Calculation 2 2 4 4 6" xfId="23057"/>
    <cellStyle name="Calculation 2 2 4 5" xfId="22378"/>
    <cellStyle name="Calculation 2 2 4 6" xfId="22462"/>
    <cellStyle name="Calculation 2 2 4 7" xfId="22548"/>
    <cellStyle name="Calculation 2 2 4 8" xfId="22634"/>
    <cellStyle name="Calculation 2 2 4 9" xfId="23060"/>
    <cellStyle name="Calculation 2 2 5" xfId="752"/>
    <cellStyle name="Calculation 2 2 5 2" xfId="753"/>
    <cellStyle name="Calculation 2 2 5 2 2" xfId="22373"/>
    <cellStyle name="Calculation 2 2 5 2 3" xfId="22457"/>
    <cellStyle name="Calculation 2 2 5 2 4" xfId="22543"/>
    <cellStyle name="Calculation 2 2 5 2 5" xfId="22629"/>
    <cellStyle name="Calculation 2 2 5 2 6" xfId="23055"/>
    <cellStyle name="Calculation 2 2 5 3" xfId="754"/>
    <cellStyle name="Calculation 2 2 5 3 2" xfId="22372"/>
    <cellStyle name="Calculation 2 2 5 3 3" xfId="22456"/>
    <cellStyle name="Calculation 2 2 5 3 4" xfId="22542"/>
    <cellStyle name="Calculation 2 2 5 3 5" xfId="22628"/>
    <cellStyle name="Calculation 2 2 5 3 6" xfId="23054"/>
    <cellStyle name="Calculation 2 2 5 4" xfId="755"/>
    <cellStyle name="Calculation 2 2 5 4 2" xfId="22371"/>
    <cellStyle name="Calculation 2 2 5 4 3" xfId="22455"/>
    <cellStyle name="Calculation 2 2 5 4 4" xfId="22541"/>
    <cellStyle name="Calculation 2 2 5 4 5" xfId="22627"/>
    <cellStyle name="Calculation 2 2 5 4 6" xfId="23053"/>
    <cellStyle name="Calculation 2 2 5 5" xfId="22374"/>
    <cellStyle name="Calculation 2 2 5 6" xfId="22458"/>
    <cellStyle name="Calculation 2 2 5 7" xfId="22544"/>
    <cellStyle name="Calculation 2 2 5 8" xfId="22630"/>
    <cellStyle name="Calculation 2 2 5 9" xfId="23056"/>
    <cellStyle name="Calculation 2 2 6" xfId="756"/>
    <cellStyle name="Calculation 2 2 6 2" xfId="22370"/>
    <cellStyle name="Calculation 2 2 6 3" xfId="22454"/>
    <cellStyle name="Calculation 2 2 6 4" xfId="22540"/>
    <cellStyle name="Calculation 2 2 6 5" xfId="22626"/>
    <cellStyle name="Calculation 2 2 6 6" xfId="23052"/>
    <cellStyle name="Calculation 2 2 7" xfId="757"/>
    <cellStyle name="Calculation 2 2 7 2" xfId="22369"/>
    <cellStyle name="Calculation 2 2 7 3" xfId="22453"/>
    <cellStyle name="Calculation 2 2 7 4" xfId="22539"/>
    <cellStyle name="Calculation 2 2 7 5" xfId="22625"/>
    <cellStyle name="Calculation 2 2 7 6" xfId="23051"/>
    <cellStyle name="Calculation 2 2 8" xfId="758"/>
    <cellStyle name="Calculation 2 2 8 2" xfId="22368"/>
    <cellStyle name="Calculation 2 2 8 3" xfId="22452"/>
    <cellStyle name="Calculation 2 2 8 4" xfId="22538"/>
    <cellStyle name="Calculation 2 2 8 5" xfId="22624"/>
    <cellStyle name="Calculation 2 2 8 6" xfId="23050"/>
    <cellStyle name="Calculation 2 2 9" xfId="759"/>
    <cellStyle name="Calculation 2 2 9 2" xfId="22367"/>
    <cellStyle name="Calculation 2 2 9 3" xfId="22451"/>
    <cellStyle name="Calculation 2 2 9 4" xfId="22537"/>
    <cellStyle name="Calculation 2 2 9 5" xfId="22623"/>
    <cellStyle name="Calculation 2 2 9 6" xfId="23049"/>
    <cellStyle name="Calculation 2 20" xfId="22664"/>
    <cellStyle name="Calculation 2 21" xfId="23091"/>
    <cellStyle name="Calculation 2 3" xfId="760"/>
    <cellStyle name="Calculation 2 3 2" xfId="761"/>
    <cellStyle name="Calculation 2 3 2 2" xfId="22366"/>
    <cellStyle name="Calculation 2 3 2 3" xfId="22450"/>
    <cellStyle name="Calculation 2 3 2 4" xfId="22536"/>
    <cellStyle name="Calculation 2 3 2 5" xfId="22622"/>
    <cellStyle name="Calculation 2 3 2 6" xfId="23048"/>
    <cellStyle name="Calculation 2 3 3" xfId="762"/>
    <cellStyle name="Calculation 2 3 3 2" xfId="22365"/>
    <cellStyle name="Calculation 2 3 3 3" xfId="22449"/>
    <cellStyle name="Calculation 2 3 3 4" xfId="22535"/>
    <cellStyle name="Calculation 2 3 3 5" xfId="22621"/>
    <cellStyle name="Calculation 2 3 3 6" xfId="23047"/>
    <cellStyle name="Calculation 2 3 4" xfId="763"/>
    <cellStyle name="Calculation 2 3 4 2" xfId="22364"/>
    <cellStyle name="Calculation 2 3 4 3" xfId="22448"/>
    <cellStyle name="Calculation 2 3 4 4" xfId="22534"/>
    <cellStyle name="Calculation 2 3 4 5" xfId="22620"/>
    <cellStyle name="Calculation 2 3 4 6" xfId="23046"/>
    <cellStyle name="Calculation 2 3 5" xfId="764"/>
    <cellStyle name="Calculation 2 3 5 2" xfId="22363"/>
    <cellStyle name="Calculation 2 3 5 3" xfId="22447"/>
    <cellStyle name="Calculation 2 3 5 4" xfId="22533"/>
    <cellStyle name="Calculation 2 3 5 5" xfId="22619"/>
    <cellStyle name="Calculation 2 3 5 6" xfId="23045"/>
    <cellStyle name="Calculation 2 4" xfId="765"/>
    <cellStyle name="Calculation 2 4 2" xfId="766"/>
    <cellStyle name="Calculation 2 4 2 2" xfId="22362"/>
    <cellStyle name="Calculation 2 4 2 3" xfId="22446"/>
    <cellStyle name="Calculation 2 4 2 4" xfId="22532"/>
    <cellStyle name="Calculation 2 4 2 5" xfId="22618"/>
    <cellStyle name="Calculation 2 4 2 6" xfId="23044"/>
    <cellStyle name="Calculation 2 4 3" xfId="767"/>
    <cellStyle name="Calculation 2 4 3 2" xfId="22361"/>
    <cellStyle name="Calculation 2 4 3 3" xfId="22445"/>
    <cellStyle name="Calculation 2 4 3 4" xfId="22531"/>
    <cellStyle name="Calculation 2 4 3 5" xfId="22617"/>
    <cellStyle name="Calculation 2 4 3 6" xfId="23043"/>
    <cellStyle name="Calculation 2 4 4" xfId="768"/>
    <cellStyle name="Calculation 2 4 4 2" xfId="22360"/>
    <cellStyle name="Calculation 2 4 4 3" xfId="22444"/>
    <cellStyle name="Calculation 2 4 4 4" xfId="22530"/>
    <cellStyle name="Calculation 2 4 4 5" xfId="22616"/>
    <cellStyle name="Calculation 2 4 4 6" xfId="23042"/>
    <cellStyle name="Calculation 2 4 5" xfId="769"/>
    <cellStyle name="Calculation 2 4 5 2" xfId="22359"/>
    <cellStyle name="Calculation 2 4 5 3" xfId="22443"/>
    <cellStyle name="Calculation 2 4 5 4" xfId="22529"/>
    <cellStyle name="Calculation 2 4 5 5" xfId="22615"/>
    <cellStyle name="Calculation 2 4 5 6" xfId="23041"/>
    <cellStyle name="Calculation 2 5" xfId="770"/>
    <cellStyle name="Calculation 2 5 2" xfId="771"/>
    <cellStyle name="Calculation 2 5 2 2" xfId="22358"/>
    <cellStyle name="Calculation 2 5 2 3" xfId="22442"/>
    <cellStyle name="Calculation 2 5 2 4" xfId="22528"/>
    <cellStyle name="Calculation 2 5 2 5" xfId="22614"/>
    <cellStyle name="Calculation 2 5 2 6" xfId="23040"/>
    <cellStyle name="Calculation 2 5 3" xfId="772"/>
    <cellStyle name="Calculation 2 5 3 2" xfId="22357"/>
    <cellStyle name="Calculation 2 5 3 3" xfId="22441"/>
    <cellStyle name="Calculation 2 5 3 4" xfId="22527"/>
    <cellStyle name="Calculation 2 5 3 5" xfId="22613"/>
    <cellStyle name="Calculation 2 5 3 6" xfId="23039"/>
    <cellStyle name="Calculation 2 5 4" xfId="773"/>
    <cellStyle name="Calculation 2 5 4 2" xfId="22356"/>
    <cellStyle name="Calculation 2 5 4 3" xfId="22440"/>
    <cellStyle name="Calculation 2 5 4 4" xfId="22526"/>
    <cellStyle name="Calculation 2 5 4 5" xfId="22612"/>
    <cellStyle name="Calculation 2 5 4 6" xfId="23038"/>
    <cellStyle name="Calculation 2 5 5" xfId="774"/>
    <cellStyle name="Calculation 2 5 5 2" xfId="22355"/>
    <cellStyle name="Calculation 2 5 5 3" xfId="22439"/>
    <cellStyle name="Calculation 2 5 5 4" xfId="22525"/>
    <cellStyle name="Calculation 2 5 5 5" xfId="22611"/>
    <cellStyle name="Calculation 2 5 5 6" xfId="23037"/>
    <cellStyle name="Calculation 2 6" xfId="775"/>
    <cellStyle name="Calculation 2 6 2" xfId="776"/>
    <cellStyle name="Calculation 2 6 2 2" xfId="22354"/>
    <cellStyle name="Calculation 2 6 2 3" xfId="22438"/>
    <cellStyle name="Calculation 2 6 2 4" xfId="22524"/>
    <cellStyle name="Calculation 2 6 2 5" xfId="22610"/>
    <cellStyle name="Calculation 2 6 2 6" xfId="23036"/>
    <cellStyle name="Calculation 2 6 3" xfId="777"/>
    <cellStyle name="Calculation 2 6 3 2" xfId="22353"/>
    <cellStyle name="Calculation 2 6 3 3" xfId="22437"/>
    <cellStyle name="Calculation 2 6 3 4" xfId="22523"/>
    <cellStyle name="Calculation 2 6 3 5" xfId="22609"/>
    <cellStyle name="Calculation 2 6 3 6" xfId="23035"/>
    <cellStyle name="Calculation 2 6 4" xfId="778"/>
    <cellStyle name="Calculation 2 6 4 2" xfId="22352"/>
    <cellStyle name="Calculation 2 6 4 3" xfId="22436"/>
    <cellStyle name="Calculation 2 6 4 4" xfId="22522"/>
    <cellStyle name="Calculation 2 6 4 5" xfId="22608"/>
    <cellStyle name="Calculation 2 6 4 6" xfId="23034"/>
    <cellStyle name="Calculation 2 6 5" xfId="779"/>
    <cellStyle name="Calculation 2 6 5 2" xfId="22351"/>
    <cellStyle name="Calculation 2 6 5 3" xfId="22435"/>
    <cellStyle name="Calculation 2 6 5 4" xfId="22521"/>
    <cellStyle name="Calculation 2 6 5 5" xfId="22607"/>
    <cellStyle name="Calculation 2 6 5 6" xfId="23033"/>
    <cellStyle name="Calculation 2 7" xfId="780"/>
    <cellStyle name="Calculation 2 7 2" xfId="781"/>
    <cellStyle name="Calculation 2 7 2 2" xfId="22350"/>
    <cellStyle name="Calculation 2 7 2 3" xfId="22434"/>
    <cellStyle name="Calculation 2 7 2 4" xfId="22520"/>
    <cellStyle name="Calculation 2 7 2 5" xfId="22606"/>
    <cellStyle name="Calculation 2 7 2 6" xfId="23032"/>
    <cellStyle name="Calculation 2 7 3" xfId="782"/>
    <cellStyle name="Calculation 2 7 3 2" xfId="22349"/>
    <cellStyle name="Calculation 2 7 3 3" xfId="22433"/>
    <cellStyle name="Calculation 2 7 3 4" xfId="22519"/>
    <cellStyle name="Calculation 2 7 3 5" xfId="22605"/>
    <cellStyle name="Calculation 2 7 3 6" xfId="23031"/>
    <cellStyle name="Calculation 2 7 4" xfId="783"/>
    <cellStyle name="Calculation 2 7 4 2" xfId="22348"/>
    <cellStyle name="Calculation 2 7 4 3" xfId="22432"/>
    <cellStyle name="Calculation 2 7 4 4" xfId="22518"/>
    <cellStyle name="Calculation 2 7 4 5" xfId="22604"/>
    <cellStyle name="Calculation 2 7 4 6" xfId="23030"/>
    <cellStyle name="Calculation 2 7 5" xfId="784"/>
    <cellStyle name="Calculation 2 7 5 2" xfId="22347"/>
    <cellStyle name="Calculation 2 7 5 3" xfId="22431"/>
    <cellStyle name="Calculation 2 7 5 4" xfId="22517"/>
    <cellStyle name="Calculation 2 7 5 5" xfId="22603"/>
    <cellStyle name="Calculation 2 7 5 6" xfId="23029"/>
    <cellStyle name="Calculation 2 8" xfId="785"/>
    <cellStyle name="Calculation 2 8 2" xfId="786"/>
    <cellStyle name="Calculation 2 8 2 2" xfId="22346"/>
    <cellStyle name="Calculation 2 8 2 3" xfId="22430"/>
    <cellStyle name="Calculation 2 8 2 4" xfId="22516"/>
    <cellStyle name="Calculation 2 8 2 5" xfId="22602"/>
    <cellStyle name="Calculation 2 8 2 6" xfId="23028"/>
    <cellStyle name="Calculation 2 8 3" xfId="787"/>
    <cellStyle name="Calculation 2 8 3 2" xfId="22345"/>
    <cellStyle name="Calculation 2 8 3 3" xfId="22429"/>
    <cellStyle name="Calculation 2 8 3 4" xfId="22515"/>
    <cellStyle name="Calculation 2 8 3 5" xfId="22601"/>
    <cellStyle name="Calculation 2 8 3 6" xfId="23027"/>
    <cellStyle name="Calculation 2 8 4" xfId="788"/>
    <cellStyle name="Calculation 2 8 4 2" xfId="22344"/>
    <cellStyle name="Calculation 2 8 4 3" xfId="22428"/>
    <cellStyle name="Calculation 2 8 4 4" xfId="22514"/>
    <cellStyle name="Calculation 2 8 4 5" xfId="22600"/>
    <cellStyle name="Calculation 2 8 4 6" xfId="23026"/>
    <cellStyle name="Calculation 2 8 5" xfId="789"/>
    <cellStyle name="Calculation 2 8 5 2" xfId="22343"/>
    <cellStyle name="Calculation 2 8 5 3" xfId="22427"/>
    <cellStyle name="Calculation 2 8 5 4" xfId="22513"/>
    <cellStyle name="Calculation 2 8 5 5" xfId="22599"/>
    <cellStyle name="Calculation 2 8 5 6" xfId="23025"/>
    <cellStyle name="Calculation 2 9" xfId="790"/>
    <cellStyle name="Calculation 2 9 2" xfId="791"/>
    <cellStyle name="Calculation 2 9 2 2" xfId="22342"/>
    <cellStyle name="Calculation 2 9 2 3" xfId="22426"/>
    <cellStyle name="Calculation 2 9 2 4" xfId="22512"/>
    <cellStyle name="Calculation 2 9 2 5" xfId="22598"/>
    <cellStyle name="Calculation 2 9 2 6" xfId="23024"/>
    <cellStyle name="Calculation 2 9 3" xfId="792"/>
    <cellStyle name="Calculation 2 9 3 2" xfId="22341"/>
    <cellStyle name="Calculation 2 9 3 3" xfId="22425"/>
    <cellStyle name="Calculation 2 9 3 4" xfId="22511"/>
    <cellStyle name="Calculation 2 9 3 5" xfId="22597"/>
    <cellStyle name="Calculation 2 9 3 6" xfId="23023"/>
    <cellStyle name="Calculation 2 9 4" xfId="793"/>
    <cellStyle name="Calculation 2 9 4 2" xfId="22340"/>
    <cellStyle name="Calculation 2 9 4 3" xfId="22424"/>
    <cellStyle name="Calculation 2 9 4 4" xfId="22510"/>
    <cellStyle name="Calculation 2 9 4 5" xfId="22596"/>
    <cellStyle name="Calculation 2 9 4 6" xfId="23022"/>
    <cellStyle name="Calculation 2 9 5" xfId="794"/>
    <cellStyle name="Calculation 2 9 5 2" xfId="22339"/>
    <cellStyle name="Calculation 2 9 5 3" xfId="22423"/>
    <cellStyle name="Calculation 2 9 5 4" xfId="22509"/>
    <cellStyle name="Calculation 2 9 5 5" xfId="22595"/>
    <cellStyle name="Calculation 2 9 5 6" xfId="23021"/>
    <cellStyle name="Calculation 3" xfId="795"/>
    <cellStyle name="Calculation 3 2" xfId="796"/>
    <cellStyle name="Calculation 3 2 2" xfId="22337"/>
    <cellStyle name="Calculation 3 2 3" xfId="22421"/>
    <cellStyle name="Calculation 3 2 4" xfId="22507"/>
    <cellStyle name="Calculation 3 2 5" xfId="22593"/>
    <cellStyle name="Calculation 3 2 6" xfId="23019"/>
    <cellStyle name="Calculation 3 3" xfId="797"/>
    <cellStyle name="Calculation 3 3 2" xfId="22336"/>
    <cellStyle name="Calculation 3 3 3" xfId="22420"/>
    <cellStyle name="Calculation 3 3 4" xfId="22506"/>
    <cellStyle name="Calculation 3 3 5" xfId="22592"/>
    <cellStyle name="Calculation 3 3 6" xfId="23018"/>
    <cellStyle name="Calculation 3 4" xfId="22338"/>
    <cellStyle name="Calculation 3 5" xfId="22422"/>
    <cellStyle name="Calculation 3 6" xfId="22508"/>
    <cellStyle name="Calculation 3 7" xfId="22594"/>
    <cellStyle name="Calculation 3 8" xfId="23020"/>
    <cellStyle name="Calculation 4" xfId="798"/>
    <cellStyle name="Calculation 4 2" xfId="799"/>
    <cellStyle name="Calculation 4 2 2" xfId="22334"/>
    <cellStyle name="Calculation 4 2 3" xfId="22418"/>
    <cellStyle name="Calculation 4 2 4" xfId="22504"/>
    <cellStyle name="Calculation 4 2 5" xfId="22590"/>
    <cellStyle name="Calculation 4 2 6" xfId="23016"/>
    <cellStyle name="Calculation 4 3" xfId="800"/>
    <cellStyle name="Calculation 4 3 2" xfId="22333"/>
    <cellStyle name="Calculation 4 3 3" xfId="22417"/>
    <cellStyle name="Calculation 4 3 4" xfId="22503"/>
    <cellStyle name="Calculation 4 3 5" xfId="22589"/>
    <cellStyle name="Calculation 4 3 6" xfId="23015"/>
    <cellStyle name="Calculation 4 4" xfId="22335"/>
    <cellStyle name="Calculation 4 5" xfId="22419"/>
    <cellStyle name="Calculation 4 6" xfId="22505"/>
    <cellStyle name="Calculation 4 7" xfId="22591"/>
    <cellStyle name="Calculation 4 8" xfId="23017"/>
    <cellStyle name="Calculation 5" xfId="801"/>
    <cellStyle name="Calculation 5 2" xfId="802"/>
    <cellStyle name="Calculation 5 2 2" xfId="22331"/>
    <cellStyle name="Calculation 5 2 3" xfId="22415"/>
    <cellStyle name="Calculation 5 2 4" xfId="22501"/>
    <cellStyle name="Calculation 5 2 5" xfId="22587"/>
    <cellStyle name="Calculation 5 2 6" xfId="23013"/>
    <cellStyle name="Calculation 5 3" xfId="803"/>
    <cellStyle name="Calculation 5 3 2" xfId="22330"/>
    <cellStyle name="Calculation 5 3 3" xfId="22414"/>
    <cellStyle name="Calculation 5 3 4" xfId="22500"/>
    <cellStyle name="Calculation 5 3 5" xfId="22586"/>
    <cellStyle name="Calculation 5 3 6" xfId="23012"/>
    <cellStyle name="Calculation 5 4" xfId="22332"/>
    <cellStyle name="Calculation 5 5" xfId="22416"/>
    <cellStyle name="Calculation 5 6" xfId="22502"/>
    <cellStyle name="Calculation 5 7" xfId="22588"/>
    <cellStyle name="Calculation 5 8" xfId="23014"/>
    <cellStyle name="Calculation 6" xfId="804"/>
    <cellStyle name="Calculation 6 2" xfId="805"/>
    <cellStyle name="Calculation 6 2 2" xfId="22328"/>
    <cellStyle name="Calculation 6 2 3" xfId="22412"/>
    <cellStyle name="Calculation 6 2 4" xfId="22498"/>
    <cellStyle name="Calculation 6 2 5" xfId="22584"/>
    <cellStyle name="Calculation 6 2 6" xfId="23010"/>
    <cellStyle name="Calculation 6 3" xfId="806"/>
    <cellStyle name="Calculation 6 3 2" xfId="22327"/>
    <cellStyle name="Calculation 6 3 3" xfId="22411"/>
    <cellStyle name="Calculation 6 3 4" xfId="22497"/>
    <cellStyle name="Calculation 6 3 5" xfId="22583"/>
    <cellStyle name="Calculation 6 3 6" xfId="23009"/>
    <cellStyle name="Calculation 6 4" xfId="22329"/>
    <cellStyle name="Calculation 6 5" xfId="22413"/>
    <cellStyle name="Calculation 6 6" xfId="22499"/>
    <cellStyle name="Calculation 6 7" xfId="22585"/>
    <cellStyle name="Calculation 6 8" xfId="23011"/>
    <cellStyle name="Calculation 7" xfId="807"/>
    <cellStyle name="Calculation 7 2" xfId="22326"/>
    <cellStyle name="Calculation 7 3" xfId="22410"/>
    <cellStyle name="Calculation 7 4" xfId="22496"/>
    <cellStyle name="Calculation 7 5" xfId="22582"/>
    <cellStyle name="Calculation 7 6" xfId="23008"/>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7"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5"/>
    <cellStyle name="Input 2 10 2 3" xfId="22158"/>
    <cellStyle name="Input 2 10 2 4" xfId="22241"/>
    <cellStyle name="Input 2 10 2 5" xfId="22324"/>
    <cellStyle name="Input 2 10 2 6" xfId="23006"/>
    <cellStyle name="Input 2 10 3" xfId="9331"/>
    <cellStyle name="Input 2 10 3 2" xfId="22074"/>
    <cellStyle name="Input 2 10 3 3" xfId="22157"/>
    <cellStyle name="Input 2 10 3 4" xfId="22240"/>
    <cellStyle name="Input 2 10 3 5" xfId="22323"/>
    <cellStyle name="Input 2 10 3 6" xfId="23005"/>
    <cellStyle name="Input 2 10 4" xfId="9332"/>
    <cellStyle name="Input 2 10 4 2" xfId="22073"/>
    <cellStyle name="Input 2 10 4 3" xfId="22156"/>
    <cellStyle name="Input 2 10 4 4" xfId="22239"/>
    <cellStyle name="Input 2 10 4 5" xfId="22322"/>
    <cellStyle name="Input 2 10 4 6" xfId="23004"/>
    <cellStyle name="Input 2 10 5" xfId="9333"/>
    <cellStyle name="Input 2 10 5 2" xfId="22072"/>
    <cellStyle name="Input 2 10 5 3" xfId="22155"/>
    <cellStyle name="Input 2 10 5 4" xfId="22238"/>
    <cellStyle name="Input 2 10 5 5" xfId="22321"/>
    <cellStyle name="Input 2 10 5 6" xfId="23003"/>
    <cellStyle name="Input 2 11" xfId="9334"/>
    <cellStyle name="Input 2 11 10" xfId="23002"/>
    <cellStyle name="Input 2 11 2" xfId="9335"/>
    <cellStyle name="Input 2 11 2 2" xfId="22070"/>
    <cellStyle name="Input 2 11 2 3" xfId="22153"/>
    <cellStyle name="Input 2 11 2 4" xfId="22236"/>
    <cellStyle name="Input 2 11 2 5" xfId="22319"/>
    <cellStyle name="Input 2 11 2 6" xfId="23001"/>
    <cellStyle name="Input 2 11 3" xfId="9336"/>
    <cellStyle name="Input 2 11 3 2" xfId="22069"/>
    <cellStyle name="Input 2 11 3 3" xfId="22495"/>
    <cellStyle name="Input 2 11 3 4" xfId="22235"/>
    <cellStyle name="Input 2 11 3 5" xfId="22318"/>
    <cellStyle name="Input 2 11 3 6" xfId="23000"/>
    <cellStyle name="Input 2 11 4" xfId="9337"/>
    <cellStyle name="Input 2 11 4 2" xfId="22068"/>
    <cellStyle name="Input 2 11 4 3" xfId="22152"/>
    <cellStyle name="Input 2 11 4 4" xfId="22581"/>
    <cellStyle name="Input 2 11 4 5" xfId="22665"/>
    <cellStyle name="Input 2 11 4 6" xfId="22999"/>
    <cellStyle name="Input 2 11 5" xfId="9338"/>
    <cellStyle name="Input 2 11 5 2" xfId="22067"/>
    <cellStyle name="Input 2 11 5 3" xfId="22151"/>
    <cellStyle name="Input 2 11 5 4" xfId="22234"/>
    <cellStyle name="Input 2 11 5 5" xfId="22317"/>
    <cellStyle name="Input 2 11 5 6" xfId="22998"/>
    <cellStyle name="Input 2 11 6" xfId="22071"/>
    <cellStyle name="Input 2 11 7" xfId="22154"/>
    <cellStyle name="Input 2 11 8" xfId="22237"/>
    <cellStyle name="Input 2 11 9" xfId="22320"/>
    <cellStyle name="Input 2 12" xfId="9339"/>
    <cellStyle name="Input 2 12 10" xfId="22997"/>
    <cellStyle name="Input 2 12 2" xfId="9340"/>
    <cellStyle name="Input 2 12 2 2" xfId="22065"/>
    <cellStyle name="Input 2 12 2 3" xfId="22149"/>
    <cellStyle name="Input 2 12 2 4" xfId="22232"/>
    <cellStyle name="Input 2 12 2 5" xfId="22315"/>
    <cellStyle name="Input 2 12 2 6" xfId="22996"/>
    <cellStyle name="Input 2 12 3" xfId="9341"/>
    <cellStyle name="Input 2 12 3 2" xfId="22064"/>
    <cellStyle name="Input 2 12 3 3" xfId="22148"/>
    <cellStyle name="Input 2 12 3 4" xfId="22231"/>
    <cellStyle name="Input 2 12 3 5" xfId="22314"/>
    <cellStyle name="Input 2 12 3 6" xfId="22995"/>
    <cellStyle name="Input 2 12 4" xfId="9342"/>
    <cellStyle name="Input 2 12 4 2" xfId="22063"/>
    <cellStyle name="Input 2 12 4 3" xfId="22147"/>
    <cellStyle name="Input 2 12 4 4" xfId="22230"/>
    <cellStyle name="Input 2 12 4 5" xfId="22313"/>
    <cellStyle name="Input 2 12 4 6" xfId="22994"/>
    <cellStyle name="Input 2 12 5" xfId="9343"/>
    <cellStyle name="Input 2 12 5 2" xfId="22062"/>
    <cellStyle name="Input 2 12 5 3" xfId="22146"/>
    <cellStyle name="Input 2 12 5 4" xfId="22229"/>
    <cellStyle name="Input 2 12 5 5" xfId="22312"/>
    <cellStyle name="Input 2 12 5 6" xfId="22993"/>
    <cellStyle name="Input 2 12 6" xfId="22066"/>
    <cellStyle name="Input 2 12 7" xfId="22150"/>
    <cellStyle name="Input 2 12 8" xfId="22233"/>
    <cellStyle name="Input 2 12 9" xfId="22316"/>
    <cellStyle name="Input 2 13" xfId="9344"/>
    <cellStyle name="Input 2 13 2" xfId="9345"/>
    <cellStyle name="Input 2 13 2 2" xfId="22060"/>
    <cellStyle name="Input 2 13 2 3" xfId="22144"/>
    <cellStyle name="Input 2 13 2 4" xfId="22227"/>
    <cellStyle name="Input 2 13 2 5" xfId="22310"/>
    <cellStyle name="Input 2 13 2 6" xfId="22991"/>
    <cellStyle name="Input 2 13 3" xfId="9346"/>
    <cellStyle name="Input 2 13 3 2" xfId="22059"/>
    <cellStyle name="Input 2 13 3 3" xfId="22143"/>
    <cellStyle name="Input 2 13 3 4" xfId="22226"/>
    <cellStyle name="Input 2 13 3 5" xfId="22309"/>
    <cellStyle name="Input 2 13 3 6" xfId="22990"/>
    <cellStyle name="Input 2 13 4" xfId="9347"/>
    <cellStyle name="Input 2 13 4 2" xfId="22058"/>
    <cellStyle name="Input 2 13 4 3" xfId="22142"/>
    <cellStyle name="Input 2 13 4 4" xfId="22225"/>
    <cellStyle name="Input 2 13 4 5" xfId="22308"/>
    <cellStyle name="Input 2 13 4 6" xfId="22989"/>
    <cellStyle name="Input 2 13 5" xfId="22061"/>
    <cellStyle name="Input 2 13 6" xfId="22145"/>
    <cellStyle name="Input 2 13 7" xfId="22228"/>
    <cellStyle name="Input 2 13 8" xfId="22311"/>
    <cellStyle name="Input 2 13 9" xfId="22992"/>
    <cellStyle name="Input 2 14" xfId="9348"/>
    <cellStyle name="Input 2 14 2" xfId="22057"/>
    <cellStyle name="Input 2 14 3" xfId="22141"/>
    <cellStyle name="Input 2 14 4" xfId="22224"/>
    <cellStyle name="Input 2 14 5" xfId="22307"/>
    <cellStyle name="Input 2 14 6" xfId="22988"/>
    <cellStyle name="Input 2 15" xfId="9349"/>
    <cellStyle name="Input 2 15 2" xfId="22056"/>
    <cellStyle name="Input 2 15 3" xfId="22140"/>
    <cellStyle name="Input 2 15 4" xfId="22223"/>
    <cellStyle name="Input 2 15 5" xfId="22306"/>
    <cellStyle name="Input 2 15 6" xfId="22987"/>
    <cellStyle name="Input 2 16" xfId="9350"/>
    <cellStyle name="Input 2 16 2" xfId="22055"/>
    <cellStyle name="Input 2 16 3" xfId="22139"/>
    <cellStyle name="Input 2 16 4" xfId="22222"/>
    <cellStyle name="Input 2 16 5" xfId="22305"/>
    <cellStyle name="Input 2 16 6" xfId="22986"/>
    <cellStyle name="Input 2 17" xfId="22076"/>
    <cellStyle name="Input 2 18" xfId="22159"/>
    <cellStyle name="Input 2 19" xfId="22242"/>
    <cellStyle name="Input 2 2" xfId="9351"/>
    <cellStyle name="Input 2 2 10" xfId="22054"/>
    <cellStyle name="Input 2 2 11" xfId="22138"/>
    <cellStyle name="Input 2 2 12" xfId="22221"/>
    <cellStyle name="Input 2 2 13" xfId="22304"/>
    <cellStyle name="Input 2 2 14" xfId="22985"/>
    <cellStyle name="Input 2 2 2" xfId="9352"/>
    <cellStyle name="Input 2 2 2 2" xfId="9353"/>
    <cellStyle name="Input 2 2 2 2 2" xfId="22052"/>
    <cellStyle name="Input 2 2 2 2 3" xfId="22136"/>
    <cellStyle name="Input 2 2 2 2 4" xfId="22219"/>
    <cellStyle name="Input 2 2 2 2 5" xfId="22302"/>
    <cellStyle name="Input 2 2 2 2 6" xfId="22983"/>
    <cellStyle name="Input 2 2 2 3" xfId="9354"/>
    <cellStyle name="Input 2 2 2 3 2" xfId="22051"/>
    <cellStyle name="Input 2 2 2 3 3" xfId="22135"/>
    <cellStyle name="Input 2 2 2 3 4" xfId="22218"/>
    <cellStyle name="Input 2 2 2 3 5" xfId="22301"/>
    <cellStyle name="Input 2 2 2 3 6" xfId="22982"/>
    <cellStyle name="Input 2 2 2 4" xfId="9355"/>
    <cellStyle name="Input 2 2 2 4 2" xfId="22050"/>
    <cellStyle name="Input 2 2 2 4 3" xfId="22134"/>
    <cellStyle name="Input 2 2 2 4 4" xfId="22217"/>
    <cellStyle name="Input 2 2 2 4 5" xfId="22300"/>
    <cellStyle name="Input 2 2 2 4 6" xfId="22981"/>
    <cellStyle name="Input 2 2 2 5" xfId="22053"/>
    <cellStyle name="Input 2 2 2 6" xfId="22137"/>
    <cellStyle name="Input 2 2 2 7" xfId="22220"/>
    <cellStyle name="Input 2 2 2 8" xfId="22303"/>
    <cellStyle name="Input 2 2 2 9" xfId="22984"/>
    <cellStyle name="Input 2 2 3" xfId="9356"/>
    <cellStyle name="Input 2 2 3 2" xfId="9357"/>
    <cellStyle name="Input 2 2 3 2 2" xfId="22048"/>
    <cellStyle name="Input 2 2 3 2 3" xfId="22132"/>
    <cellStyle name="Input 2 2 3 2 4" xfId="22215"/>
    <cellStyle name="Input 2 2 3 2 5" xfId="22298"/>
    <cellStyle name="Input 2 2 3 2 6" xfId="22979"/>
    <cellStyle name="Input 2 2 3 3" xfId="9358"/>
    <cellStyle name="Input 2 2 3 3 2" xfId="22047"/>
    <cellStyle name="Input 2 2 3 3 3" xfId="22131"/>
    <cellStyle name="Input 2 2 3 3 4" xfId="22214"/>
    <cellStyle name="Input 2 2 3 3 5" xfId="22297"/>
    <cellStyle name="Input 2 2 3 3 6" xfId="22978"/>
    <cellStyle name="Input 2 2 3 4" xfId="9359"/>
    <cellStyle name="Input 2 2 3 4 2" xfId="22046"/>
    <cellStyle name="Input 2 2 3 4 3" xfId="22130"/>
    <cellStyle name="Input 2 2 3 4 4" xfId="22213"/>
    <cellStyle name="Input 2 2 3 4 5" xfId="22296"/>
    <cellStyle name="Input 2 2 3 4 6" xfId="22977"/>
    <cellStyle name="Input 2 2 3 5" xfId="22049"/>
    <cellStyle name="Input 2 2 3 6" xfId="22133"/>
    <cellStyle name="Input 2 2 3 7" xfId="22216"/>
    <cellStyle name="Input 2 2 3 8" xfId="22299"/>
    <cellStyle name="Input 2 2 3 9" xfId="22980"/>
    <cellStyle name="Input 2 2 4" xfId="9360"/>
    <cellStyle name="Input 2 2 4 2" xfId="9361"/>
    <cellStyle name="Input 2 2 4 2 2" xfId="22044"/>
    <cellStyle name="Input 2 2 4 2 3" xfId="22128"/>
    <cellStyle name="Input 2 2 4 2 4" xfId="22211"/>
    <cellStyle name="Input 2 2 4 2 5" xfId="22294"/>
    <cellStyle name="Input 2 2 4 2 6" xfId="22975"/>
    <cellStyle name="Input 2 2 4 3" xfId="9362"/>
    <cellStyle name="Input 2 2 4 3 2" xfId="22043"/>
    <cellStyle name="Input 2 2 4 3 3" xfId="22127"/>
    <cellStyle name="Input 2 2 4 3 4" xfId="22210"/>
    <cellStyle name="Input 2 2 4 3 5" xfId="22293"/>
    <cellStyle name="Input 2 2 4 3 6" xfId="22974"/>
    <cellStyle name="Input 2 2 4 4" xfId="9363"/>
    <cellStyle name="Input 2 2 4 4 2" xfId="22042"/>
    <cellStyle name="Input 2 2 4 4 3" xfId="22126"/>
    <cellStyle name="Input 2 2 4 4 4" xfId="22209"/>
    <cellStyle name="Input 2 2 4 4 5" xfId="22292"/>
    <cellStyle name="Input 2 2 4 4 6" xfId="22973"/>
    <cellStyle name="Input 2 2 4 5" xfId="22045"/>
    <cellStyle name="Input 2 2 4 6" xfId="22129"/>
    <cellStyle name="Input 2 2 4 7" xfId="22212"/>
    <cellStyle name="Input 2 2 4 8" xfId="22295"/>
    <cellStyle name="Input 2 2 4 9" xfId="22976"/>
    <cellStyle name="Input 2 2 5" xfId="9364"/>
    <cellStyle name="Input 2 2 5 2" xfId="9365"/>
    <cellStyle name="Input 2 2 5 2 2" xfId="22040"/>
    <cellStyle name="Input 2 2 5 2 3" xfId="22124"/>
    <cellStyle name="Input 2 2 5 2 4" xfId="22207"/>
    <cellStyle name="Input 2 2 5 2 5" xfId="22290"/>
    <cellStyle name="Input 2 2 5 2 6" xfId="22971"/>
    <cellStyle name="Input 2 2 5 3" xfId="9366"/>
    <cellStyle name="Input 2 2 5 3 2" xfId="22039"/>
    <cellStyle name="Input 2 2 5 3 3" xfId="22123"/>
    <cellStyle name="Input 2 2 5 3 4" xfId="22206"/>
    <cellStyle name="Input 2 2 5 3 5" xfId="22289"/>
    <cellStyle name="Input 2 2 5 3 6" xfId="22970"/>
    <cellStyle name="Input 2 2 5 4" xfId="9367"/>
    <cellStyle name="Input 2 2 5 4 2" xfId="22038"/>
    <cellStyle name="Input 2 2 5 4 3" xfId="22122"/>
    <cellStyle name="Input 2 2 5 4 4" xfId="22205"/>
    <cellStyle name="Input 2 2 5 4 5" xfId="22288"/>
    <cellStyle name="Input 2 2 5 4 6" xfId="22969"/>
    <cellStyle name="Input 2 2 5 5" xfId="22041"/>
    <cellStyle name="Input 2 2 5 6" xfId="22125"/>
    <cellStyle name="Input 2 2 5 7" xfId="22208"/>
    <cellStyle name="Input 2 2 5 8" xfId="22291"/>
    <cellStyle name="Input 2 2 5 9" xfId="22972"/>
    <cellStyle name="Input 2 2 6" xfId="9368"/>
    <cellStyle name="Input 2 2 6 2" xfId="22037"/>
    <cellStyle name="Input 2 2 6 3" xfId="22121"/>
    <cellStyle name="Input 2 2 6 4" xfId="22204"/>
    <cellStyle name="Input 2 2 6 5" xfId="22287"/>
    <cellStyle name="Input 2 2 6 6" xfId="22968"/>
    <cellStyle name="Input 2 2 7" xfId="9369"/>
    <cellStyle name="Input 2 2 7 2" xfId="22036"/>
    <cellStyle name="Input 2 2 7 3" xfId="22120"/>
    <cellStyle name="Input 2 2 7 4" xfId="22203"/>
    <cellStyle name="Input 2 2 7 5" xfId="22286"/>
    <cellStyle name="Input 2 2 7 6" xfId="22967"/>
    <cellStyle name="Input 2 2 8" xfId="9370"/>
    <cellStyle name="Input 2 2 8 2" xfId="22035"/>
    <cellStyle name="Input 2 2 8 3" xfId="22119"/>
    <cellStyle name="Input 2 2 8 4" xfId="22202"/>
    <cellStyle name="Input 2 2 8 5" xfId="22285"/>
    <cellStyle name="Input 2 2 8 6" xfId="22966"/>
    <cellStyle name="Input 2 2 9" xfId="9371"/>
    <cellStyle name="Input 2 2 9 2" xfId="22034"/>
    <cellStyle name="Input 2 2 9 3" xfId="22118"/>
    <cellStyle name="Input 2 2 9 4" xfId="22201"/>
    <cellStyle name="Input 2 2 9 5" xfId="22284"/>
    <cellStyle name="Input 2 2 9 6" xfId="22965"/>
    <cellStyle name="Input 2 20" xfId="22325"/>
    <cellStyle name="Input 2 21" xfId="23007"/>
    <cellStyle name="Input 2 3" xfId="9372"/>
    <cellStyle name="Input 2 3 2" xfId="9373"/>
    <cellStyle name="Input 2 3 2 2" xfId="22033"/>
    <cellStyle name="Input 2 3 2 3" xfId="22117"/>
    <cellStyle name="Input 2 3 2 4" xfId="22200"/>
    <cellStyle name="Input 2 3 2 5" xfId="22283"/>
    <cellStyle name="Input 2 3 2 6" xfId="22964"/>
    <cellStyle name="Input 2 3 3" xfId="9374"/>
    <cellStyle name="Input 2 3 3 2" xfId="22032"/>
    <cellStyle name="Input 2 3 3 3" xfId="22116"/>
    <cellStyle name="Input 2 3 3 4" xfId="22199"/>
    <cellStyle name="Input 2 3 3 5" xfId="22282"/>
    <cellStyle name="Input 2 3 3 6" xfId="22963"/>
    <cellStyle name="Input 2 3 4" xfId="9375"/>
    <cellStyle name="Input 2 3 4 2" xfId="22031"/>
    <cellStyle name="Input 2 3 4 3" xfId="22115"/>
    <cellStyle name="Input 2 3 4 4" xfId="22198"/>
    <cellStyle name="Input 2 3 4 5" xfId="22281"/>
    <cellStyle name="Input 2 3 4 6" xfId="22962"/>
    <cellStyle name="Input 2 3 5" xfId="9376"/>
    <cellStyle name="Input 2 3 5 2" xfId="22030"/>
    <cellStyle name="Input 2 3 5 3" xfId="22114"/>
    <cellStyle name="Input 2 3 5 4" xfId="22197"/>
    <cellStyle name="Input 2 3 5 5" xfId="22280"/>
    <cellStyle name="Input 2 3 5 6" xfId="22961"/>
    <cellStyle name="Input 2 4" xfId="9377"/>
    <cellStyle name="Input 2 4 2" xfId="9378"/>
    <cellStyle name="Input 2 4 2 2" xfId="22029"/>
    <cellStyle name="Input 2 4 2 3" xfId="22113"/>
    <cellStyle name="Input 2 4 2 4" xfId="22196"/>
    <cellStyle name="Input 2 4 2 5" xfId="22279"/>
    <cellStyle name="Input 2 4 2 6" xfId="22960"/>
    <cellStyle name="Input 2 4 3" xfId="9379"/>
    <cellStyle name="Input 2 4 3 2" xfId="22028"/>
    <cellStyle name="Input 2 4 3 3" xfId="22112"/>
    <cellStyle name="Input 2 4 3 4" xfId="22195"/>
    <cellStyle name="Input 2 4 3 5" xfId="22278"/>
    <cellStyle name="Input 2 4 3 6" xfId="22959"/>
    <cellStyle name="Input 2 4 4" xfId="9380"/>
    <cellStyle name="Input 2 4 4 2" xfId="22027"/>
    <cellStyle name="Input 2 4 4 3" xfId="22111"/>
    <cellStyle name="Input 2 4 4 4" xfId="22194"/>
    <cellStyle name="Input 2 4 4 5" xfId="22277"/>
    <cellStyle name="Input 2 4 4 6" xfId="22958"/>
    <cellStyle name="Input 2 4 5" xfId="9381"/>
    <cellStyle name="Input 2 4 5 2" xfId="22026"/>
    <cellStyle name="Input 2 4 5 3" xfId="22110"/>
    <cellStyle name="Input 2 4 5 4" xfId="22193"/>
    <cellStyle name="Input 2 4 5 5" xfId="22276"/>
    <cellStyle name="Input 2 4 5 6" xfId="22957"/>
    <cellStyle name="Input 2 5" xfId="9382"/>
    <cellStyle name="Input 2 5 2" xfId="9383"/>
    <cellStyle name="Input 2 5 2 2" xfId="22025"/>
    <cellStyle name="Input 2 5 2 3" xfId="22109"/>
    <cellStyle name="Input 2 5 2 4" xfId="22192"/>
    <cellStyle name="Input 2 5 2 5" xfId="22275"/>
    <cellStyle name="Input 2 5 2 6" xfId="22956"/>
    <cellStyle name="Input 2 5 3" xfId="9384"/>
    <cellStyle name="Input 2 5 3 2" xfId="22024"/>
    <cellStyle name="Input 2 5 3 3" xfId="22108"/>
    <cellStyle name="Input 2 5 3 4" xfId="22191"/>
    <cellStyle name="Input 2 5 3 5" xfId="22274"/>
    <cellStyle name="Input 2 5 3 6" xfId="22955"/>
    <cellStyle name="Input 2 5 4" xfId="9385"/>
    <cellStyle name="Input 2 5 4 2" xfId="22023"/>
    <cellStyle name="Input 2 5 4 3" xfId="22107"/>
    <cellStyle name="Input 2 5 4 4" xfId="22190"/>
    <cellStyle name="Input 2 5 4 5" xfId="22273"/>
    <cellStyle name="Input 2 5 4 6" xfId="22954"/>
    <cellStyle name="Input 2 5 5" xfId="9386"/>
    <cellStyle name="Input 2 5 5 2" xfId="22022"/>
    <cellStyle name="Input 2 5 5 3" xfId="22106"/>
    <cellStyle name="Input 2 5 5 4" xfId="22189"/>
    <cellStyle name="Input 2 5 5 5" xfId="22272"/>
    <cellStyle name="Input 2 5 5 6" xfId="22953"/>
    <cellStyle name="Input 2 6" xfId="9387"/>
    <cellStyle name="Input 2 6 2" xfId="9388"/>
    <cellStyle name="Input 2 6 2 2" xfId="22021"/>
    <cellStyle name="Input 2 6 2 3" xfId="22105"/>
    <cellStyle name="Input 2 6 2 4" xfId="22188"/>
    <cellStyle name="Input 2 6 2 5" xfId="22271"/>
    <cellStyle name="Input 2 6 2 6" xfId="22952"/>
    <cellStyle name="Input 2 6 3" xfId="9389"/>
    <cellStyle name="Input 2 6 3 2" xfId="22020"/>
    <cellStyle name="Input 2 6 3 3" xfId="22104"/>
    <cellStyle name="Input 2 6 3 4" xfId="22187"/>
    <cellStyle name="Input 2 6 3 5" xfId="22270"/>
    <cellStyle name="Input 2 6 3 6" xfId="22951"/>
    <cellStyle name="Input 2 6 4" xfId="9390"/>
    <cellStyle name="Input 2 6 4 2" xfId="22019"/>
    <cellStyle name="Input 2 6 4 3" xfId="22103"/>
    <cellStyle name="Input 2 6 4 4" xfId="22186"/>
    <cellStyle name="Input 2 6 4 5" xfId="22269"/>
    <cellStyle name="Input 2 6 4 6" xfId="22950"/>
    <cellStyle name="Input 2 6 5" xfId="9391"/>
    <cellStyle name="Input 2 6 5 2" xfId="22018"/>
    <cellStyle name="Input 2 6 5 3" xfId="22102"/>
    <cellStyle name="Input 2 6 5 4" xfId="22185"/>
    <cellStyle name="Input 2 6 5 5" xfId="22268"/>
    <cellStyle name="Input 2 6 5 6" xfId="22949"/>
    <cellStyle name="Input 2 7" xfId="9392"/>
    <cellStyle name="Input 2 7 2" xfId="9393"/>
    <cellStyle name="Input 2 7 2 2" xfId="22017"/>
    <cellStyle name="Input 2 7 2 3" xfId="22101"/>
    <cellStyle name="Input 2 7 2 4" xfId="22184"/>
    <cellStyle name="Input 2 7 2 5" xfId="22267"/>
    <cellStyle name="Input 2 7 2 6" xfId="22948"/>
    <cellStyle name="Input 2 7 3" xfId="9394"/>
    <cellStyle name="Input 2 7 3 2" xfId="22016"/>
    <cellStyle name="Input 2 7 3 3" xfId="22100"/>
    <cellStyle name="Input 2 7 3 4" xfId="22183"/>
    <cellStyle name="Input 2 7 3 5" xfId="22266"/>
    <cellStyle name="Input 2 7 3 6" xfId="22947"/>
    <cellStyle name="Input 2 7 4" xfId="9395"/>
    <cellStyle name="Input 2 7 4 2" xfId="22015"/>
    <cellStyle name="Input 2 7 4 3" xfId="22099"/>
    <cellStyle name="Input 2 7 4 4" xfId="22182"/>
    <cellStyle name="Input 2 7 4 5" xfId="22265"/>
    <cellStyle name="Input 2 7 4 6" xfId="22946"/>
    <cellStyle name="Input 2 7 5" xfId="9396"/>
    <cellStyle name="Input 2 7 5 2" xfId="22014"/>
    <cellStyle name="Input 2 7 5 3" xfId="22098"/>
    <cellStyle name="Input 2 7 5 4" xfId="22181"/>
    <cellStyle name="Input 2 7 5 5" xfId="22264"/>
    <cellStyle name="Input 2 7 5 6" xfId="22945"/>
    <cellStyle name="Input 2 8" xfId="9397"/>
    <cellStyle name="Input 2 8 2" xfId="9398"/>
    <cellStyle name="Input 2 8 2 2" xfId="22013"/>
    <cellStyle name="Input 2 8 2 3" xfId="22097"/>
    <cellStyle name="Input 2 8 2 4" xfId="22180"/>
    <cellStyle name="Input 2 8 2 5" xfId="22263"/>
    <cellStyle name="Input 2 8 2 6" xfId="22944"/>
    <cellStyle name="Input 2 8 3" xfId="9399"/>
    <cellStyle name="Input 2 8 3 2" xfId="22012"/>
    <cellStyle name="Input 2 8 3 3" xfId="22096"/>
    <cellStyle name="Input 2 8 3 4" xfId="22179"/>
    <cellStyle name="Input 2 8 3 5" xfId="22262"/>
    <cellStyle name="Input 2 8 3 6" xfId="22943"/>
    <cellStyle name="Input 2 8 4" xfId="9400"/>
    <cellStyle name="Input 2 8 4 2" xfId="22011"/>
    <cellStyle name="Input 2 8 4 3" xfId="22095"/>
    <cellStyle name="Input 2 8 4 4" xfId="22178"/>
    <cellStyle name="Input 2 8 4 5" xfId="22261"/>
    <cellStyle name="Input 2 8 4 6" xfId="22942"/>
    <cellStyle name="Input 2 8 5" xfId="9401"/>
    <cellStyle name="Input 2 8 5 2" xfId="22010"/>
    <cellStyle name="Input 2 8 5 3" xfId="22094"/>
    <cellStyle name="Input 2 8 5 4" xfId="22177"/>
    <cellStyle name="Input 2 8 5 5" xfId="22260"/>
    <cellStyle name="Input 2 8 5 6" xfId="22941"/>
    <cellStyle name="Input 2 9" xfId="9402"/>
    <cellStyle name="Input 2 9 2" xfId="9403"/>
    <cellStyle name="Input 2 9 2 2" xfId="22009"/>
    <cellStyle name="Input 2 9 2 3" xfId="22093"/>
    <cellStyle name="Input 2 9 2 4" xfId="22176"/>
    <cellStyle name="Input 2 9 2 5" xfId="22259"/>
    <cellStyle name="Input 2 9 2 6" xfId="22940"/>
    <cellStyle name="Input 2 9 3" xfId="9404"/>
    <cellStyle name="Input 2 9 3 2" xfId="22008"/>
    <cellStyle name="Input 2 9 3 3" xfId="22092"/>
    <cellStyle name="Input 2 9 3 4" xfId="22175"/>
    <cellStyle name="Input 2 9 3 5" xfId="22258"/>
    <cellStyle name="Input 2 9 3 6" xfId="22939"/>
    <cellStyle name="Input 2 9 4" xfId="9405"/>
    <cellStyle name="Input 2 9 4 2" xfId="22007"/>
    <cellStyle name="Input 2 9 4 3" xfId="22091"/>
    <cellStyle name="Input 2 9 4 4" xfId="22174"/>
    <cellStyle name="Input 2 9 4 5" xfId="22257"/>
    <cellStyle name="Input 2 9 4 6" xfId="22938"/>
    <cellStyle name="Input 2 9 5" xfId="9406"/>
    <cellStyle name="Input 2 9 5 2" xfId="22006"/>
    <cellStyle name="Input 2 9 5 3" xfId="22090"/>
    <cellStyle name="Input 2 9 5 4" xfId="22173"/>
    <cellStyle name="Input 2 9 5 5" xfId="22256"/>
    <cellStyle name="Input 2 9 5 6" xfId="22937"/>
    <cellStyle name="Input 3" xfId="9407"/>
    <cellStyle name="Input 3 2" xfId="9408"/>
    <cellStyle name="Input 3 2 2" xfId="22004"/>
    <cellStyle name="Input 3 2 3" xfId="22088"/>
    <cellStyle name="Input 3 2 4" xfId="22171"/>
    <cellStyle name="Input 3 2 5" xfId="22254"/>
    <cellStyle name="Input 3 2 6" xfId="22935"/>
    <cellStyle name="Input 3 3" xfId="9409"/>
    <cellStyle name="Input 3 3 2" xfId="22003"/>
    <cellStyle name="Input 3 3 3" xfId="22087"/>
    <cellStyle name="Input 3 3 4" xfId="22170"/>
    <cellStyle name="Input 3 3 5" xfId="22253"/>
    <cellStyle name="Input 3 3 6" xfId="22934"/>
    <cellStyle name="Input 3 4" xfId="22005"/>
    <cellStyle name="Input 3 5" xfId="22089"/>
    <cellStyle name="Input 3 6" xfId="22172"/>
    <cellStyle name="Input 3 7" xfId="22255"/>
    <cellStyle name="Input 3 8" xfId="22936"/>
    <cellStyle name="Input 4" xfId="9410"/>
    <cellStyle name="Input 4 2" xfId="9411"/>
    <cellStyle name="Input 4 2 2" xfId="22001"/>
    <cellStyle name="Input 4 2 3" xfId="22085"/>
    <cellStyle name="Input 4 2 4" xfId="22168"/>
    <cellStyle name="Input 4 2 5" xfId="22251"/>
    <cellStyle name="Input 4 2 6" xfId="22932"/>
    <cellStyle name="Input 4 3" xfId="9412"/>
    <cellStyle name="Input 4 3 2" xfId="22000"/>
    <cellStyle name="Input 4 3 3" xfId="22084"/>
    <cellStyle name="Input 4 3 4" xfId="22167"/>
    <cellStyle name="Input 4 3 5" xfId="22250"/>
    <cellStyle name="Input 4 3 6" xfId="22931"/>
    <cellStyle name="Input 4 4" xfId="22002"/>
    <cellStyle name="Input 4 5" xfId="22086"/>
    <cellStyle name="Input 4 6" xfId="22169"/>
    <cellStyle name="Input 4 7" xfId="22252"/>
    <cellStyle name="Input 4 8" xfId="22933"/>
    <cellStyle name="Input 5" xfId="9413"/>
    <cellStyle name="Input 5 2" xfId="9414"/>
    <cellStyle name="Input 5 2 2" xfId="21998"/>
    <cellStyle name="Input 5 2 3" xfId="22082"/>
    <cellStyle name="Input 5 2 4" xfId="22165"/>
    <cellStyle name="Input 5 2 5" xfId="22248"/>
    <cellStyle name="Input 5 2 6" xfId="22929"/>
    <cellStyle name="Input 5 3" xfId="9415"/>
    <cellStyle name="Input 5 3 2" xfId="21997"/>
    <cellStyle name="Input 5 3 3" xfId="22081"/>
    <cellStyle name="Input 5 3 4" xfId="22164"/>
    <cellStyle name="Input 5 3 5" xfId="22247"/>
    <cellStyle name="Input 5 3 6" xfId="22928"/>
    <cellStyle name="Input 5 4" xfId="21999"/>
    <cellStyle name="Input 5 5" xfId="22083"/>
    <cellStyle name="Input 5 6" xfId="22166"/>
    <cellStyle name="Input 5 7" xfId="22249"/>
    <cellStyle name="Input 5 8" xfId="22930"/>
    <cellStyle name="Input 6" xfId="9416"/>
    <cellStyle name="Input 6 2" xfId="9417"/>
    <cellStyle name="Input 6 2 2" xfId="21995"/>
    <cellStyle name="Input 6 2 3" xfId="22079"/>
    <cellStyle name="Input 6 2 4" xfId="22162"/>
    <cellStyle name="Input 6 2 5" xfId="22245"/>
    <cellStyle name="Input 6 2 6" xfId="22926"/>
    <cellStyle name="Input 6 3" xfId="9418"/>
    <cellStyle name="Input 6 3 2" xfId="21994"/>
    <cellStyle name="Input 6 3 3" xfId="22078"/>
    <cellStyle name="Input 6 3 4" xfId="22161"/>
    <cellStyle name="Input 6 3 5" xfId="22244"/>
    <cellStyle name="Input 6 3 6" xfId="22925"/>
    <cellStyle name="Input 6 4" xfId="21996"/>
    <cellStyle name="Input 6 5" xfId="22080"/>
    <cellStyle name="Input 6 6" xfId="22163"/>
    <cellStyle name="Input 6 7" xfId="22246"/>
    <cellStyle name="Input 6 8" xfId="22927"/>
    <cellStyle name="Input 7" xfId="9419"/>
    <cellStyle name="Input 7 2" xfId="21993"/>
    <cellStyle name="Input 7 3" xfId="22077"/>
    <cellStyle name="Input 7 4" xfId="22160"/>
    <cellStyle name="Input 7 5" xfId="22243"/>
    <cellStyle name="Input 7 6" xfId="22924"/>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3 2" xfId="2095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2 2 2" xfId="20959"/>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6 2 2" xfId="20960"/>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3 2 2" xfId="20961"/>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43"/>
    <cellStyle name="Note 2 10 2 3" xfId="21644"/>
    <cellStyle name="Note 2 10 2 4" xfId="21817"/>
    <cellStyle name="Note 2 10 2 5" xfId="21991"/>
    <cellStyle name="Note 2 10 2 6" xfId="22922"/>
    <cellStyle name="Note 2 10 3" xfId="20381"/>
    <cellStyle name="Note 2 10 3 2" xfId="21442"/>
    <cellStyle name="Note 2 10 3 3" xfId="21643"/>
    <cellStyle name="Note 2 10 3 4" xfId="21816"/>
    <cellStyle name="Note 2 10 3 5" xfId="21990"/>
    <cellStyle name="Note 2 10 3 6" xfId="22921"/>
    <cellStyle name="Note 2 10 4" xfId="20382"/>
    <cellStyle name="Note 2 10 4 2" xfId="21441"/>
    <cellStyle name="Note 2 10 4 3" xfId="21642"/>
    <cellStyle name="Note 2 10 4 4" xfId="21815"/>
    <cellStyle name="Note 2 10 4 5" xfId="21989"/>
    <cellStyle name="Note 2 10 4 6" xfId="22920"/>
    <cellStyle name="Note 2 10 5" xfId="20383"/>
    <cellStyle name="Note 2 10 5 2" xfId="21440"/>
    <cellStyle name="Note 2 10 5 3" xfId="21641"/>
    <cellStyle name="Note 2 10 5 4" xfId="21814"/>
    <cellStyle name="Note 2 10 5 5" xfId="21988"/>
    <cellStyle name="Note 2 10 5 6" xfId="22919"/>
    <cellStyle name="Note 2 11" xfId="20384"/>
    <cellStyle name="Note 2 11 2" xfId="20385"/>
    <cellStyle name="Note 2 11 2 2" xfId="21438"/>
    <cellStyle name="Note 2 11 2 3" xfId="21640"/>
    <cellStyle name="Note 2 11 2 4" xfId="21813"/>
    <cellStyle name="Note 2 11 2 5" xfId="21987"/>
    <cellStyle name="Note 2 11 2 6" xfId="22918"/>
    <cellStyle name="Note 2 11 3" xfId="20386"/>
    <cellStyle name="Note 2 11 3 2" xfId="21437"/>
    <cellStyle name="Note 2 11 3 3" xfId="21639"/>
    <cellStyle name="Note 2 11 3 4" xfId="21812"/>
    <cellStyle name="Note 2 11 3 5" xfId="21986"/>
    <cellStyle name="Note 2 11 3 6" xfId="22917"/>
    <cellStyle name="Note 2 11 4" xfId="20387"/>
    <cellStyle name="Note 2 11 4 2" xfId="21436"/>
    <cellStyle name="Note 2 11 4 3" xfId="21638"/>
    <cellStyle name="Note 2 11 4 4" xfId="21811"/>
    <cellStyle name="Note 2 11 4 5" xfId="21985"/>
    <cellStyle name="Note 2 11 4 6" xfId="22916"/>
    <cellStyle name="Note 2 11 5" xfId="20388"/>
    <cellStyle name="Note 2 11 5 2" xfId="21435"/>
    <cellStyle name="Note 2 11 5 3" xfId="21637"/>
    <cellStyle name="Note 2 11 5 4" xfId="21810"/>
    <cellStyle name="Note 2 11 5 5" xfId="21984"/>
    <cellStyle name="Note 2 11 5 6" xfId="22915"/>
    <cellStyle name="Note 2 12" xfId="20389"/>
    <cellStyle name="Note 2 12 2" xfId="20390"/>
    <cellStyle name="Note 2 12 2 2" xfId="21433"/>
    <cellStyle name="Note 2 12 2 3" xfId="21636"/>
    <cellStyle name="Note 2 12 2 4" xfId="21809"/>
    <cellStyle name="Note 2 12 2 5" xfId="21983"/>
    <cellStyle name="Note 2 12 2 6" xfId="22914"/>
    <cellStyle name="Note 2 12 3" xfId="20391"/>
    <cellStyle name="Note 2 12 3 2" xfId="21432"/>
    <cellStyle name="Note 2 12 3 3" xfId="21635"/>
    <cellStyle name="Note 2 12 3 4" xfId="21808"/>
    <cellStyle name="Note 2 12 3 5" xfId="21982"/>
    <cellStyle name="Note 2 12 3 6" xfId="22913"/>
    <cellStyle name="Note 2 12 4" xfId="20392"/>
    <cellStyle name="Note 2 12 4 2" xfId="21431"/>
    <cellStyle name="Note 2 12 4 3" xfId="21634"/>
    <cellStyle name="Note 2 12 4 4" xfId="21807"/>
    <cellStyle name="Note 2 12 4 5" xfId="21981"/>
    <cellStyle name="Note 2 12 4 6" xfId="22912"/>
    <cellStyle name="Note 2 12 5" xfId="20393"/>
    <cellStyle name="Note 2 12 5 2" xfId="21430"/>
    <cellStyle name="Note 2 12 5 3" xfId="21633"/>
    <cellStyle name="Note 2 12 5 4" xfId="21806"/>
    <cellStyle name="Note 2 12 5 5" xfId="21980"/>
    <cellStyle name="Note 2 12 5 6" xfId="22911"/>
    <cellStyle name="Note 2 13" xfId="20394"/>
    <cellStyle name="Note 2 13 2" xfId="20395"/>
    <cellStyle name="Note 2 13 2 2" xfId="21428"/>
    <cellStyle name="Note 2 13 2 3" xfId="21632"/>
    <cellStyle name="Note 2 13 2 4" xfId="21805"/>
    <cellStyle name="Note 2 13 2 5" xfId="21979"/>
    <cellStyle name="Note 2 13 2 6" xfId="22910"/>
    <cellStyle name="Note 2 13 3" xfId="20396"/>
    <cellStyle name="Note 2 13 3 2" xfId="21427"/>
    <cellStyle name="Note 2 13 3 3" xfId="21631"/>
    <cellStyle name="Note 2 13 3 4" xfId="21804"/>
    <cellStyle name="Note 2 13 3 5" xfId="21978"/>
    <cellStyle name="Note 2 13 3 6" xfId="22909"/>
    <cellStyle name="Note 2 13 4" xfId="20397"/>
    <cellStyle name="Note 2 13 4 2" xfId="21426"/>
    <cellStyle name="Note 2 13 4 3" xfId="21630"/>
    <cellStyle name="Note 2 13 4 4" xfId="21803"/>
    <cellStyle name="Note 2 13 4 5" xfId="21977"/>
    <cellStyle name="Note 2 13 4 6" xfId="22908"/>
    <cellStyle name="Note 2 13 5" xfId="20398"/>
    <cellStyle name="Note 2 13 5 2" xfId="21425"/>
    <cellStyle name="Note 2 13 5 3" xfId="21629"/>
    <cellStyle name="Note 2 13 5 4" xfId="21802"/>
    <cellStyle name="Note 2 13 5 5" xfId="21976"/>
    <cellStyle name="Note 2 13 5 6" xfId="22907"/>
    <cellStyle name="Note 2 14" xfId="20399"/>
    <cellStyle name="Note 2 14 2" xfId="20400"/>
    <cellStyle name="Note 2 14 2 2" xfId="21423"/>
    <cellStyle name="Note 2 14 2 3" xfId="21627"/>
    <cellStyle name="Note 2 14 2 4" xfId="21800"/>
    <cellStyle name="Note 2 14 2 5" xfId="21974"/>
    <cellStyle name="Note 2 14 2 6" xfId="22905"/>
    <cellStyle name="Note 2 14 3" xfId="21424"/>
    <cellStyle name="Note 2 14 4" xfId="21628"/>
    <cellStyle name="Note 2 14 5" xfId="21801"/>
    <cellStyle name="Note 2 14 6" xfId="21975"/>
    <cellStyle name="Note 2 14 7" xfId="22906"/>
    <cellStyle name="Note 2 15" xfId="20401"/>
    <cellStyle name="Note 2 15 2" xfId="20402"/>
    <cellStyle name="Note 2 15 2 2" xfId="21421"/>
    <cellStyle name="Note 2 15 2 3" xfId="21626"/>
    <cellStyle name="Note 2 15 2 4" xfId="21799"/>
    <cellStyle name="Note 2 15 2 5" xfId="21973"/>
    <cellStyle name="Note 2 15 2 6" xfId="22904"/>
    <cellStyle name="Note 2 16" xfId="20403"/>
    <cellStyle name="Note 2 16 2" xfId="21420"/>
    <cellStyle name="Note 2 16 3" xfId="21625"/>
    <cellStyle name="Note 2 16 4" xfId="21798"/>
    <cellStyle name="Note 2 16 5" xfId="21972"/>
    <cellStyle name="Note 2 16 6" xfId="22903"/>
    <cellStyle name="Note 2 17" xfId="20404"/>
    <cellStyle name="Note 2 17 2" xfId="21419"/>
    <cellStyle name="Note 2 17 3" xfId="21624"/>
    <cellStyle name="Note 2 17 4" xfId="21797"/>
    <cellStyle name="Note 2 17 5" xfId="21971"/>
    <cellStyle name="Note 2 17 6" xfId="22902"/>
    <cellStyle name="Note 2 18" xfId="21445"/>
    <cellStyle name="Note 2 19" xfId="21645"/>
    <cellStyle name="Note 2 2" xfId="20405"/>
    <cellStyle name="Note 2 2 10" xfId="20406"/>
    <cellStyle name="Note 2 2 10 2" xfId="21417"/>
    <cellStyle name="Note 2 2 10 3" xfId="21622"/>
    <cellStyle name="Note 2 2 10 4" xfId="21795"/>
    <cellStyle name="Note 2 2 10 5" xfId="21969"/>
    <cellStyle name="Note 2 2 10 6" xfId="22900"/>
    <cellStyle name="Note 2 2 11" xfId="21418"/>
    <cellStyle name="Note 2 2 12" xfId="21623"/>
    <cellStyle name="Note 2 2 13" xfId="21796"/>
    <cellStyle name="Note 2 2 14" xfId="21970"/>
    <cellStyle name="Note 2 2 15" xfId="22901"/>
    <cellStyle name="Note 2 2 2" xfId="20407"/>
    <cellStyle name="Note 2 2 2 10" xfId="22899"/>
    <cellStyle name="Note 2 2 2 2" xfId="20408"/>
    <cellStyle name="Note 2 2 2 2 2" xfId="21415"/>
    <cellStyle name="Note 2 2 2 2 3" xfId="21620"/>
    <cellStyle name="Note 2 2 2 2 4" xfId="21793"/>
    <cellStyle name="Note 2 2 2 2 5" xfId="21967"/>
    <cellStyle name="Note 2 2 2 2 6" xfId="22898"/>
    <cellStyle name="Note 2 2 2 3" xfId="20409"/>
    <cellStyle name="Note 2 2 2 3 2" xfId="21414"/>
    <cellStyle name="Note 2 2 2 3 3" xfId="21619"/>
    <cellStyle name="Note 2 2 2 3 4" xfId="21792"/>
    <cellStyle name="Note 2 2 2 3 5" xfId="21966"/>
    <cellStyle name="Note 2 2 2 3 6" xfId="22897"/>
    <cellStyle name="Note 2 2 2 4" xfId="20410"/>
    <cellStyle name="Note 2 2 2 4 2" xfId="21413"/>
    <cellStyle name="Note 2 2 2 4 3" xfId="21618"/>
    <cellStyle name="Note 2 2 2 4 4" xfId="21791"/>
    <cellStyle name="Note 2 2 2 4 5" xfId="21965"/>
    <cellStyle name="Note 2 2 2 4 6" xfId="22896"/>
    <cellStyle name="Note 2 2 2 5" xfId="20411"/>
    <cellStyle name="Note 2 2 2 5 2" xfId="21412"/>
    <cellStyle name="Note 2 2 2 5 3" xfId="21617"/>
    <cellStyle name="Note 2 2 2 5 4" xfId="21790"/>
    <cellStyle name="Note 2 2 2 5 5" xfId="21964"/>
    <cellStyle name="Note 2 2 2 5 6" xfId="22895"/>
    <cellStyle name="Note 2 2 2 6" xfId="21416"/>
    <cellStyle name="Note 2 2 2 7" xfId="21621"/>
    <cellStyle name="Note 2 2 2 8" xfId="21794"/>
    <cellStyle name="Note 2 2 2 9" xfId="21968"/>
    <cellStyle name="Note 2 2 3" xfId="20412"/>
    <cellStyle name="Note 2 2 3 2" xfId="20413"/>
    <cellStyle name="Note 2 2 3 2 2" xfId="21410"/>
    <cellStyle name="Note 2 2 3 2 3" xfId="21616"/>
    <cellStyle name="Note 2 2 3 2 4" xfId="21789"/>
    <cellStyle name="Note 2 2 3 2 5" xfId="21963"/>
    <cellStyle name="Note 2 2 3 2 6" xfId="22894"/>
    <cellStyle name="Note 2 2 3 3" xfId="20414"/>
    <cellStyle name="Note 2 2 3 3 2" xfId="21409"/>
    <cellStyle name="Note 2 2 3 3 3" xfId="21615"/>
    <cellStyle name="Note 2 2 3 3 4" xfId="21788"/>
    <cellStyle name="Note 2 2 3 3 5" xfId="21962"/>
    <cellStyle name="Note 2 2 3 3 6" xfId="22893"/>
    <cellStyle name="Note 2 2 3 4" xfId="20415"/>
    <cellStyle name="Note 2 2 3 4 2" xfId="21408"/>
    <cellStyle name="Note 2 2 3 4 3" xfId="21614"/>
    <cellStyle name="Note 2 2 3 4 4" xfId="21787"/>
    <cellStyle name="Note 2 2 3 4 5" xfId="21961"/>
    <cellStyle name="Note 2 2 3 4 6" xfId="22892"/>
    <cellStyle name="Note 2 2 3 5" xfId="20416"/>
    <cellStyle name="Note 2 2 3 5 2" xfId="21407"/>
    <cellStyle name="Note 2 2 3 5 3" xfId="21613"/>
    <cellStyle name="Note 2 2 3 5 4" xfId="21786"/>
    <cellStyle name="Note 2 2 3 5 5" xfId="21960"/>
    <cellStyle name="Note 2 2 3 5 6" xfId="22891"/>
    <cellStyle name="Note 2 2 4" xfId="20417"/>
    <cellStyle name="Note 2 2 4 2" xfId="20418"/>
    <cellStyle name="Note 2 2 4 2 2" xfId="21405"/>
    <cellStyle name="Note 2 2 4 2 3" xfId="21611"/>
    <cellStyle name="Note 2 2 4 2 4" xfId="21784"/>
    <cellStyle name="Note 2 2 4 2 5" xfId="21958"/>
    <cellStyle name="Note 2 2 4 2 6" xfId="22889"/>
    <cellStyle name="Note 2 2 4 3" xfId="20419"/>
    <cellStyle name="Note 2 2 4 3 2" xfId="21404"/>
    <cellStyle name="Note 2 2 4 3 3" xfId="21610"/>
    <cellStyle name="Note 2 2 4 3 4" xfId="21783"/>
    <cellStyle name="Note 2 2 4 3 5" xfId="21957"/>
    <cellStyle name="Note 2 2 4 3 6" xfId="22888"/>
    <cellStyle name="Note 2 2 4 4" xfId="20420"/>
    <cellStyle name="Note 2 2 4 4 2" xfId="21403"/>
    <cellStyle name="Note 2 2 4 4 3" xfId="21609"/>
    <cellStyle name="Note 2 2 4 4 4" xfId="21782"/>
    <cellStyle name="Note 2 2 4 4 5" xfId="21956"/>
    <cellStyle name="Note 2 2 4 4 6" xfId="22887"/>
    <cellStyle name="Note 2 2 4 5" xfId="21406"/>
    <cellStyle name="Note 2 2 4 6" xfId="21612"/>
    <cellStyle name="Note 2 2 4 7" xfId="21785"/>
    <cellStyle name="Note 2 2 4 8" xfId="21959"/>
    <cellStyle name="Note 2 2 4 9" xfId="22890"/>
    <cellStyle name="Note 2 2 5" xfId="20421"/>
    <cellStyle name="Note 2 2 5 2" xfId="20422"/>
    <cellStyle name="Note 2 2 5 2 2" xfId="21401"/>
    <cellStyle name="Note 2 2 5 2 3" xfId="21607"/>
    <cellStyle name="Note 2 2 5 2 4" xfId="21780"/>
    <cellStyle name="Note 2 2 5 2 5" xfId="21954"/>
    <cellStyle name="Note 2 2 5 2 6" xfId="22885"/>
    <cellStyle name="Note 2 2 5 3" xfId="20423"/>
    <cellStyle name="Note 2 2 5 3 2" xfId="21400"/>
    <cellStyle name="Note 2 2 5 3 3" xfId="21606"/>
    <cellStyle name="Note 2 2 5 3 4" xfId="21779"/>
    <cellStyle name="Note 2 2 5 3 5" xfId="21953"/>
    <cellStyle name="Note 2 2 5 3 6" xfId="22884"/>
    <cellStyle name="Note 2 2 5 4" xfId="20424"/>
    <cellStyle name="Note 2 2 5 4 2" xfId="21399"/>
    <cellStyle name="Note 2 2 5 4 3" xfId="21605"/>
    <cellStyle name="Note 2 2 5 4 4" xfId="21778"/>
    <cellStyle name="Note 2 2 5 4 5" xfId="21952"/>
    <cellStyle name="Note 2 2 5 4 6" xfId="22883"/>
    <cellStyle name="Note 2 2 5 5" xfId="21402"/>
    <cellStyle name="Note 2 2 5 6" xfId="21608"/>
    <cellStyle name="Note 2 2 5 7" xfId="21781"/>
    <cellStyle name="Note 2 2 5 8" xfId="21955"/>
    <cellStyle name="Note 2 2 5 9" xfId="22886"/>
    <cellStyle name="Note 2 2 6" xfId="20425"/>
    <cellStyle name="Note 2 2 6 2" xfId="21398"/>
    <cellStyle name="Note 2 2 6 3" xfId="21604"/>
    <cellStyle name="Note 2 2 6 4" xfId="21777"/>
    <cellStyle name="Note 2 2 6 5" xfId="21951"/>
    <cellStyle name="Note 2 2 6 6" xfId="22882"/>
    <cellStyle name="Note 2 2 7" xfId="20426"/>
    <cellStyle name="Note 2 2 7 2" xfId="21397"/>
    <cellStyle name="Note 2 2 7 3" xfId="21603"/>
    <cellStyle name="Note 2 2 7 4" xfId="21776"/>
    <cellStyle name="Note 2 2 7 5" xfId="21950"/>
    <cellStyle name="Note 2 2 7 6" xfId="22881"/>
    <cellStyle name="Note 2 2 8" xfId="20427"/>
    <cellStyle name="Note 2 2 8 2" xfId="21396"/>
    <cellStyle name="Note 2 2 8 3" xfId="21602"/>
    <cellStyle name="Note 2 2 8 4" xfId="21775"/>
    <cellStyle name="Note 2 2 8 5" xfId="21949"/>
    <cellStyle name="Note 2 2 8 6" xfId="22880"/>
    <cellStyle name="Note 2 2 9" xfId="20428"/>
    <cellStyle name="Note 2 2 9 2" xfId="21395"/>
    <cellStyle name="Note 2 2 9 3" xfId="21601"/>
    <cellStyle name="Note 2 2 9 4" xfId="21774"/>
    <cellStyle name="Note 2 2 9 5" xfId="21948"/>
    <cellStyle name="Note 2 2 9 6" xfId="22879"/>
    <cellStyle name="Note 2 20" xfId="21818"/>
    <cellStyle name="Note 2 21" xfId="21992"/>
    <cellStyle name="Note 2 22" xfId="22923"/>
    <cellStyle name="Note 2 3" xfId="20429"/>
    <cellStyle name="Note 2 3 2" xfId="20430"/>
    <cellStyle name="Note 2 3 2 2" xfId="21393"/>
    <cellStyle name="Note 2 3 2 3" xfId="21600"/>
    <cellStyle name="Note 2 3 2 4" xfId="21773"/>
    <cellStyle name="Note 2 3 2 5" xfId="21947"/>
    <cellStyle name="Note 2 3 2 6" xfId="22878"/>
    <cellStyle name="Note 2 3 3" xfId="20431"/>
    <cellStyle name="Note 2 3 3 2" xfId="21392"/>
    <cellStyle name="Note 2 3 3 3" xfId="21599"/>
    <cellStyle name="Note 2 3 3 4" xfId="21772"/>
    <cellStyle name="Note 2 3 3 5" xfId="21946"/>
    <cellStyle name="Note 2 3 3 6" xfId="22877"/>
    <cellStyle name="Note 2 3 4" xfId="20432"/>
    <cellStyle name="Note 2 3 4 2" xfId="21391"/>
    <cellStyle name="Note 2 3 4 3" xfId="21598"/>
    <cellStyle name="Note 2 3 4 4" xfId="21771"/>
    <cellStyle name="Note 2 3 4 5" xfId="21945"/>
    <cellStyle name="Note 2 3 4 6" xfId="22876"/>
    <cellStyle name="Note 2 3 5" xfId="20433"/>
    <cellStyle name="Note 2 3 5 2" xfId="21390"/>
    <cellStyle name="Note 2 3 5 3" xfId="21597"/>
    <cellStyle name="Note 2 3 5 4" xfId="21770"/>
    <cellStyle name="Note 2 3 5 5" xfId="21944"/>
    <cellStyle name="Note 2 3 5 6" xfId="22875"/>
    <cellStyle name="Note 2 4" xfId="20434"/>
    <cellStyle name="Note 2 4 2" xfId="20435"/>
    <cellStyle name="Note 2 4 2 2" xfId="20436"/>
    <cellStyle name="Note 2 4 2 2 2" xfId="21387"/>
    <cellStyle name="Note 2 4 2 2 3" xfId="21596"/>
    <cellStyle name="Note 2 4 2 2 4" xfId="21769"/>
    <cellStyle name="Note 2 4 2 2 5" xfId="21943"/>
    <cellStyle name="Note 2 4 2 2 6" xfId="22874"/>
    <cellStyle name="Note 2 4 3" xfId="20437"/>
    <cellStyle name="Note 2 4 3 2" xfId="20438"/>
    <cellStyle name="Note 2 4 3 2 2" xfId="21385"/>
    <cellStyle name="Note 2 4 3 2 3" xfId="21595"/>
    <cellStyle name="Note 2 4 3 2 4" xfId="21768"/>
    <cellStyle name="Note 2 4 3 2 5" xfId="21942"/>
    <cellStyle name="Note 2 4 3 2 6" xfId="22873"/>
    <cellStyle name="Note 2 4 4" xfId="20439"/>
    <cellStyle name="Note 2 4 4 2" xfId="20440"/>
    <cellStyle name="Note 2 4 4 2 2" xfId="21383"/>
    <cellStyle name="Note 2 4 4 2 3" xfId="21594"/>
    <cellStyle name="Note 2 4 4 2 4" xfId="21767"/>
    <cellStyle name="Note 2 4 4 2 5" xfId="21941"/>
    <cellStyle name="Note 2 4 4 2 6" xfId="22872"/>
    <cellStyle name="Note 2 4 5" xfId="20441"/>
    <cellStyle name="Note 2 4 6" xfId="20442"/>
    <cellStyle name="Note 2 4 7" xfId="20443"/>
    <cellStyle name="Note 2 4 7 2" xfId="21380"/>
    <cellStyle name="Note 2 4 7 3" xfId="21593"/>
    <cellStyle name="Note 2 4 7 4" xfId="20962"/>
    <cellStyle name="Note 2 4 7 5" xfId="21940"/>
    <cellStyle name="Note 2 4 7 6" xfId="22871"/>
    <cellStyle name="Note 2 5" xfId="20444"/>
    <cellStyle name="Note 2 5 2" xfId="20445"/>
    <cellStyle name="Note 2 5 2 2" xfId="20446"/>
    <cellStyle name="Note 2 5 2 2 2" xfId="21377"/>
    <cellStyle name="Note 2 5 2 2 3" xfId="21592"/>
    <cellStyle name="Note 2 5 2 2 4" xfId="21766"/>
    <cellStyle name="Note 2 5 2 2 5" xfId="21939"/>
    <cellStyle name="Note 2 5 2 2 6" xfId="22870"/>
    <cellStyle name="Note 2 5 3" xfId="20447"/>
    <cellStyle name="Note 2 5 3 2" xfId="20448"/>
    <cellStyle name="Note 2 5 3 2 2" xfId="21375"/>
    <cellStyle name="Note 2 5 3 2 3" xfId="21591"/>
    <cellStyle name="Note 2 5 3 2 4" xfId="21765"/>
    <cellStyle name="Note 2 5 3 2 5" xfId="21938"/>
    <cellStyle name="Note 2 5 3 2 6" xfId="22869"/>
    <cellStyle name="Note 2 5 4" xfId="20449"/>
    <cellStyle name="Note 2 5 4 2" xfId="20450"/>
    <cellStyle name="Note 2 5 4 2 2" xfId="21374"/>
    <cellStyle name="Note 2 5 4 2 3" xfId="21590"/>
    <cellStyle name="Note 2 5 4 2 4" xfId="21764"/>
    <cellStyle name="Note 2 5 4 2 5" xfId="21937"/>
    <cellStyle name="Note 2 5 4 2 6" xfId="22868"/>
    <cellStyle name="Note 2 5 5" xfId="20451"/>
    <cellStyle name="Note 2 5 6" xfId="20452"/>
    <cellStyle name="Note 2 5 7" xfId="20453"/>
    <cellStyle name="Note 2 5 7 2" xfId="21371"/>
    <cellStyle name="Note 2 5 7 3" xfId="21589"/>
    <cellStyle name="Note 2 5 7 4" xfId="21763"/>
    <cellStyle name="Note 2 5 7 5" xfId="21936"/>
    <cellStyle name="Note 2 5 7 6" xfId="22867"/>
    <cellStyle name="Note 2 6" xfId="20454"/>
    <cellStyle name="Note 2 6 2" xfId="20455"/>
    <cellStyle name="Note 2 6 2 2" xfId="20456"/>
    <cellStyle name="Note 2 6 2 2 2" xfId="21368"/>
    <cellStyle name="Note 2 6 2 2 3" xfId="21588"/>
    <cellStyle name="Note 2 6 2 2 4" xfId="21762"/>
    <cellStyle name="Note 2 6 2 2 5" xfId="21935"/>
    <cellStyle name="Note 2 6 2 2 6" xfId="22866"/>
    <cellStyle name="Note 2 6 3" xfId="20457"/>
    <cellStyle name="Note 2 6 3 2" xfId="20458"/>
    <cellStyle name="Note 2 6 3 2 2" xfId="21367"/>
    <cellStyle name="Note 2 6 3 2 3" xfId="21587"/>
    <cellStyle name="Note 2 6 3 2 4" xfId="21761"/>
    <cellStyle name="Note 2 6 3 2 5" xfId="21934"/>
    <cellStyle name="Note 2 6 3 2 6" xfId="22865"/>
    <cellStyle name="Note 2 6 4" xfId="20459"/>
    <cellStyle name="Note 2 6 4 2" xfId="20460"/>
    <cellStyle name="Note 2 6 4 2 2" xfId="21365"/>
    <cellStyle name="Note 2 6 4 2 3" xfId="21586"/>
    <cellStyle name="Note 2 6 4 2 4" xfId="21760"/>
    <cellStyle name="Note 2 6 4 2 5" xfId="21933"/>
    <cellStyle name="Note 2 6 4 2 6" xfId="22864"/>
    <cellStyle name="Note 2 6 5" xfId="20461"/>
    <cellStyle name="Note 2 6 6" xfId="20462"/>
    <cellStyle name="Note 2 6 7" xfId="20463"/>
    <cellStyle name="Note 2 6 7 2" xfId="21362"/>
    <cellStyle name="Note 2 6 7 3" xfId="21585"/>
    <cellStyle name="Note 2 6 7 4" xfId="21759"/>
    <cellStyle name="Note 2 6 7 5" xfId="21932"/>
    <cellStyle name="Note 2 6 7 6" xfId="22863"/>
    <cellStyle name="Note 2 7" xfId="20464"/>
    <cellStyle name="Note 2 7 2" xfId="20465"/>
    <cellStyle name="Note 2 7 2 2" xfId="20466"/>
    <cellStyle name="Note 2 7 2 2 2" xfId="21360"/>
    <cellStyle name="Note 2 7 2 2 3" xfId="21584"/>
    <cellStyle name="Note 2 7 2 2 4" xfId="21758"/>
    <cellStyle name="Note 2 7 2 2 5" xfId="21931"/>
    <cellStyle name="Note 2 7 2 2 6" xfId="22862"/>
    <cellStyle name="Note 2 7 3" xfId="20467"/>
    <cellStyle name="Note 2 7 3 2" xfId="20468"/>
    <cellStyle name="Note 2 7 3 2 2" xfId="21358"/>
    <cellStyle name="Note 2 7 3 2 3" xfId="21583"/>
    <cellStyle name="Note 2 7 3 2 4" xfId="21757"/>
    <cellStyle name="Note 2 7 3 2 5" xfId="21930"/>
    <cellStyle name="Note 2 7 3 2 6" xfId="22861"/>
    <cellStyle name="Note 2 7 4" xfId="20469"/>
    <cellStyle name="Note 2 7 4 2" xfId="20470"/>
    <cellStyle name="Note 2 7 4 2 2" xfId="21356"/>
    <cellStyle name="Note 2 7 4 2 3" xfId="21582"/>
    <cellStyle name="Note 2 7 4 2 4" xfId="21756"/>
    <cellStyle name="Note 2 7 4 2 5" xfId="21929"/>
    <cellStyle name="Note 2 7 4 2 6" xfId="22860"/>
    <cellStyle name="Note 2 7 5" xfId="20471"/>
    <cellStyle name="Note 2 7 6" xfId="20472"/>
    <cellStyle name="Note 2 7 7" xfId="20473"/>
    <cellStyle name="Note 2 7 7 2" xfId="21353"/>
    <cellStyle name="Note 2 7 7 3" xfId="21581"/>
    <cellStyle name="Note 2 7 7 4" xfId="21755"/>
    <cellStyle name="Note 2 7 7 5" xfId="21928"/>
    <cellStyle name="Note 2 7 7 6" xfId="22859"/>
    <cellStyle name="Note 2 8" xfId="20474"/>
    <cellStyle name="Note 2 8 2" xfId="20475"/>
    <cellStyle name="Note 2 8 2 2" xfId="21352"/>
    <cellStyle name="Note 2 8 2 3" xfId="21580"/>
    <cellStyle name="Note 2 8 2 4" xfId="21754"/>
    <cellStyle name="Note 2 8 2 5" xfId="21927"/>
    <cellStyle name="Note 2 8 2 6" xfId="22858"/>
    <cellStyle name="Note 2 8 3" xfId="20476"/>
    <cellStyle name="Note 2 8 3 2" xfId="21351"/>
    <cellStyle name="Note 2 8 3 3" xfId="21579"/>
    <cellStyle name="Note 2 8 3 4" xfId="21753"/>
    <cellStyle name="Note 2 8 3 5" xfId="21926"/>
    <cellStyle name="Note 2 8 3 6" xfId="22857"/>
    <cellStyle name="Note 2 8 4" xfId="20477"/>
    <cellStyle name="Note 2 8 4 2" xfId="21350"/>
    <cellStyle name="Note 2 8 4 3" xfId="21578"/>
    <cellStyle name="Note 2 8 4 4" xfId="21752"/>
    <cellStyle name="Note 2 8 4 5" xfId="21925"/>
    <cellStyle name="Note 2 8 4 6" xfId="22856"/>
    <cellStyle name="Note 2 8 5" xfId="20478"/>
    <cellStyle name="Note 2 8 5 2" xfId="21349"/>
    <cellStyle name="Note 2 8 5 3" xfId="21577"/>
    <cellStyle name="Note 2 8 5 4" xfId="21751"/>
    <cellStyle name="Note 2 8 5 5" xfId="21924"/>
    <cellStyle name="Note 2 8 5 6" xfId="22855"/>
    <cellStyle name="Note 2 9" xfId="20479"/>
    <cellStyle name="Note 2 9 2" xfId="20480"/>
    <cellStyle name="Note 2 9 2 2" xfId="21347"/>
    <cellStyle name="Note 2 9 2 3" xfId="21576"/>
    <cellStyle name="Note 2 9 2 4" xfId="21750"/>
    <cellStyle name="Note 2 9 2 5" xfId="21923"/>
    <cellStyle name="Note 2 9 2 6" xfId="22854"/>
    <cellStyle name="Note 2 9 3" xfId="20481"/>
    <cellStyle name="Note 2 9 3 2" xfId="21346"/>
    <cellStyle name="Note 2 9 3 3" xfId="21575"/>
    <cellStyle name="Note 2 9 3 4" xfId="21749"/>
    <cellStyle name="Note 2 9 3 5" xfId="21922"/>
    <cellStyle name="Note 2 9 3 6" xfId="22853"/>
    <cellStyle name="Note 2 9 4" xfId="20482"/>
    <cellStyle name="Note 2 9 4 2" xfId="21345"/>
    <cellStyle name="Note 2 9 4 3" xfId="21574"/>
    <cellStyle name="Note 2 9 4 4" xfId="21748"/>
    <cellStyle name="Note 2 9 4 5" xfId="21921"/>
    <cellStyle name="Note 2 9 4 6" xfId="22852"/>
    <cellStyle name="Note 2 9 5" xfId="20483"/>
    <cellStyle name="Note 2 9 5 2" xfId="21344"/>
    <cellStyle name="Note 2 9 5 3" xfId="21573"/>
    <cellStyle name="Note 2 9 5 4" xfId="21747"/>
    <cellStyle name="Note 2 9 5 5" xfId="21920"/>
    <cellStyle name="Note 2 9 5 6" xfId="22851"/>
    <cellStyle name="Note 3 2" xfId="20484"/>
    <cellStyle name="Note 3 2 2" xfId="20485"/>
    <cellStyle name="Note 3 2 2 2" xfId="21342"/>
    <cellStyle name="Note 3 2 2 3" xfId="21571"/>
    <cellStyle name="Note 3 2 2 4" xfId="21745"/>
    <cellStyle name="Note 3 2 2 5" xfId="21918"/>
    <cellStyle name="Note 3 2 2 6" xfId="22849"/>
    <cellStyle name="Note 3 2 3" xfId="20486"/>
    <cellStyle name="Note 3 2 4" xfId="21343"/>
    <cellStyle name="Note 3 2 5" xfId="21572"/>
    <cellStyle name="Note 3 2 6" xfId="21746"/>
    <cellStyle name="Note 3 2 7" xfId="21919"/>
    <cellStyle name="Note 3 2 8" xfId="22850"/>
    <cellStyle name="Note 3 3" xfId="20487"/>
    <cellStyle name="Note 3 3 2" xfId="20488"/>
    <cellStyle name="Note 3 3 3" xfId="21340"/>
    <cellStyle name="Note 3 3 4" xfId="21570"/>
    <cellStyle name="Note 3 3 5" xfId="21744"/>
    <cellStyle name="Note 3 3 6" xfId="21917"/>
    <cellStyle name="Note 3 3 7" xfId="22848"/>
    <cellStyle name="Note 3 4" xfId="20489"/>
    <cellStyle name="Note 3 4 2" xfId="21338"/>
    <cellStyle name="Note 3 4 3" xfId="21569"/>
    <cellStyle name="Note 3 4 4" xfId="21743"/>
    <cellStyle name="Note 3 4 5" xfId="21916"/>
    <cellStyle name="Note 3 4 6" xfId="22847"/>
    <cellStyle name="Note 3 5" xfId="20490"/>
    <cellStyle name="Note 4 2" xfId="20491"/>
    <cellStyle name="Note 4 2 2" xfId="20492"/>
    <cellStyle name="Note 4 2 2 2" xfId="21336"/>
    <cellStyle name="Note 4 2 2 3" xfId="21567"/>
    <cellStyle name="Note 4 2 2 4" xfId="21741"/>
    <cellStyle name="Note 4 2 2 5" xfId="21914"/>
    <cellStyle name="Note 4 2 2 6" xfId="22845"/>
    <cellStyle name="Note 4 2 3" xfId="20493"/>
    <cellStyle name="Note 4 2 4" xfId="21337"/>
    <cellStyle name="Note 4 2 5" xfId="21568"/>
    <cellStyle name="Note 4 2 6" xfId="21742"/>
    <cellStyle name="Note 4 2 7" xfId="21915"/>
    <cellStyle name="Note 4 2 8" xfId="22846"/>
    <cellStyle name="Note 4 3" xfId="20494"/>
    <cellStyle name="Note 4 4" xfId="20495"/>
    <cellStyle name="Note 4 4 2" xfId="21333"/>
    <cellStyle name="Note 4 4 3" xfId="21566"/>
    <cellStyle name="Note 4 4 4" xfId="21740"/>
    <cellStyle name="Note 4 4 5" xfId="21913"/>
    <cellStyle name="Note 4 4 6" xfId="22844"/>
    <cellStyle name="Note 4 5" xfId="20496"/>
    <cellStyle name="Note 5" xfId="20497"/>
    <cellStyle name="Note 5 10" xfId="22843"/>
    <cellStyle name="Note 5 2" xfId="20498"/>
    <cellStyle name="Note 5 2 2" xfId="20499"/>
    <cellStyle name="Note 5 2 3" xfId="21330"/>
    <cellStyle name="Note 5 2 4" xfId="21564"/>
    <cellStyle name="Note 5 2 5" xfId="21738"/>
    <cellStyle name="Note 5 2 6" xfId="21911"/>
    <cellStyle name="Note 5 2 7" xfId="22842"/>
    <cellStyle name="Note 5 3" xfId="20500"/>
    <cellStyle name="Note 5 3 2" xfId="20501"/>
    <cellStyle name="Note 5 3 3" xfId="21328"/>
    <cellStyle name="Note 5 3 4" xfId="21563"/>
    <cellStyle name="Note 5 3 5" xfId="21737"/>
    <cellStyle name="Note 5 3 6" xfId="21910"/>
    <cellStyle name="Note 5 3 7" xfId="22841"/>
    <cellStyle name="Note 5 4" xfId="20502"/>
    <cellStyle name="Note 5 4 2" xfId="21327"/>
    <cellStyle name="Note 5 4 3" xfId="21562"/>
    <cellStyle name="Note 5 4 4" xfId="21736"/>
    <cellStyle name="Note 5 4 5" xfId="21909"/>
    <cellStyle name="Note 5 4 6" xfId="22840"/>
    <cellStyle name="Note 5 5" xfId="20503"/>
    <cellStyle name="Note 5 6" xfId="21331"/>
    <cellStyle name="Note 5 7" xfId="21565"/>
    <cellStyle name="Note 5 8" xfId="21739"/>
    <cellStyle name="Note 5 9" xfId="21912"/>
    <cellStyle name="Note 6" xfId="20504"/>
    <cellStyle name="Note 6 2" xfId="20505"/>
    <cellStyle name="Note 6 2 2" xfId="20506"/>
    <cellStyle name="Note 6 2 3" xfId="21324"/>
    <cellStyle name="Note 6 2 4" xfId="21560"/>
    <cellStyle name="Note 6 2 5" xfId="21734"/>
    <cellStyle name="Note 6 2 6" xfId="21907"/>
    <cellStyle name="Note 6 2 7" xfId="22838"/>
    <cellStyle name="Note 6 3" xfId="20507"/>
    <cellStyle name="Note 6 4" xfId="20508"/>
    <cellStyle name="Note 6 5" xfId="21325"/>
    <cellStyle name="Note 6 6" xfId="21561"/>
    <cellStyle name="Note 6 7" xfId="21735"/>
    <cellStyle name="Note 6 8" xfId="21908"/>
    <cellStyle name="Note 6 9" xfId="22839"/>
    <cellStyle name="Note 7" xfId="20509"/>
    <cellStyle name="Note 7 2" xfId="21320"/>
    <cellStyle name="Note 7 3" xfId="21559"/>
    <cellStyle name="Note 7 4" xfId="21733"/>
    <cellStyle name="Note 7 5" xfId="21906"/>
    <cellStyle name="Note 7 6" xfId="22837"/>
    <cellStyle name="Note 8" xfId="20510"/>
    <cellStyle name="Note 8 2" xfId="20511"/>
    <cellStyle name="Note 8 2 2" xfId="21318"/>
    <cellStyle name="Note 8 2 3" xfId="21557"/>
    <cellStyle name="Note 8 2 4" xfId="21731"/>
    <cellStyle name="Note 8 2 5" xfId="21904"/>
    <cellStyle name="Note 8 2 6" xfId="22835"/>
    <cellStyle name="Note 8 3" xfId="21319"/>
    <cellStyle name="Note 8 4" xfId="21558"/>
    <cellStyle name="Note 8 5" xfId="21732"/>
    <cellStyle name="Note 8 6" xfId="21905"/>
    <cellStyle name="Note 8 7" xfId="22836"/>
    <cellStyle name="Note 9" xfId="20512"/>
    <cellStyle name="Note 9 2" xfId="21317"/>
    <cellStyle name="Note 9 3" xfId="21556"/>
    <cellStyle name="Note 9 4" xfId="21730"/>
    <cellStyle name="Note 9 5" xfId="21903"/>
    <cellStyle name="Note 9 6" xfId="22834"/>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5"/>
    <cellStyle name="Output 2 10 2 3" xfId="21554"/>
    <cellStyle name="Output 2 10 2 4" xfId="21728"/>
    <cellStyle name="Output 2 10 2 5" xfId="21901"/>
    <cellStyle name="Output 2 10 2 6" xfId="22832"/>
    <cellStyle name="Output 2 10 3" xfId="20526"/>
    <cellStyle name="Output 2 10 3 2" xfId="21304"/>
    <cellStyle name="Output 2 10 3 3" xfId="21553"/>
    <cellStyle name="Output 2 10 3 4" xfId="21727"/>
    <cellStyle name="Output 2 10 3 5" xfId="21900"/>
    <cellStyle name="Output 2 10 3 6" xfId="22831"/>
    <cellStyle name="Output 2 10 4" xfId="20527"/>
    <cellStyle name="Output 2 10 4 2" xfId="21303"/>
    <cellStyle name="Output 2 10 4 3" xfId="21552"/>
    <cellStyle name="Output 2 10 4 4" xfId="21726"/>
    <cellStyle name="Output 2 10 4 5" xfId="21899"/>
    <cellStyle name="Output 2 10 4 6" xfId="22830"/>
    <cellStyle name="Output 2 10 5" xfId="20528"/>
    <cellStyle name="Output 2 10 5 2" xfId="21302"/>
    <cellStyle name="Output 2 10 5 3" xfId="21551"/>
    <cellStyle name="Output 2 10 5 4" xfId="21725"/>
    <cellStyle name="Output 2 10 5 5" xfId="21898"/>
    <cellStyle name="Output 2 10 5 6" xfId="22829"/>
    <cellStyle name="Output 2 11" xfId="20529"/>
    <cellStyle name="Output 2 11 10" xfId="22828"/>
    <cellStyle name="Output 2 11 2" xfId="20530"/>
    <cellStyle name="Output 2 11 2 2" xfId="21300"/>
    <cellStyle name="Output 2 11 2 3" xfId="21549"/>
    <cellStyle name="Output 2 11 2 4" xfId="21723"/>
    <cellStyle name="Output 2 11 2 5" xfId="21896"/>
    <cellStyle name="Output 2 11 2 6" xfId="22827"/>
    <cellStyle name="Output 2 11 3" xfId="20531"/>
    <cellStyle name="Output 2 11 3 2" xfId="21299"/>
    <cellStyle name="Output 2 11 3 3" xfId="21548"/>
    <cellStyle name="Output 2 11 3 4" xfId="21722"/>
    <cellStyle name="Output 2 11 3 5" xfId="21895"/>
    <cellStyle name="Output 2 11 3 6" xfId="22826"/>
    <cellStyle name="Output 2 11 4" xfId="20532"/>
    <cellStyle name="Output 2 11 4 2" xfId="21298"/>
    <cellStyle name="Output 2 11 4 3" xfId="21547"/>
    <cellStyle name="Output 2 11 4 4" xfId="21721"/>
    <cellStyle name="Output 2 11 4 5" xfId="21894"/>
    <cellStyle name="Output 2 11 4 6" xfId="22825"/>
    <cellStyle name="Output 2 11 5" xfId="20533"/>
    <cellStyle name="Output 2 11 5 2" xfId="21297"/>
    <cellStyle name="Output 2 11 5 3" xfId="21546"/>
    <cellStyle name="Output 2 11 5 4" xfId="21720"/>
    <cellStyle name="Output 2 11 5 5" xfId="21893"/>
    <cellStyle name="Output 2 11 5 6" xfId="22824"/>
    <cellStyle name="Output 2 11 6" xfId="21301"/>
    <cellStyle name="Output 2 11 7" xfId="21550"/>
    <cellStyle name="Output 2 11 8" xfId="21724"/>
    <cellStyle name="Output 2 11 9" xfId="21897"/>
    <cellStyle name="Output 2 12" xfId="20534"/>
    <cellStyle name="Output 2 12 10" xfId="22823"/>
    <cellStyle name="Output 2 12 2" xfId="20535"/>
    <cellStyle name="Output 2 12 2 2" xfId="21295"/>
    <cellStyle name="Output 2 12 2 3" xfId="21544"/>
    <cellStyle name="Output 2 12 2 4" xfId="21718"/>
    <cellStyle name="Output 2 12 2 5" xfId="21891"/>
    <cellStyle name="Output 2 12 2 6" xfId="22822"/>
    <cellStyle name="Output 2 12 3" xfId="20536"/>
    <cellStyle name="Output 2 12 3 2" xfId="21294"/>
    <cellStyle name="Output 2 12 3 3" xfId="21543"/>
    <cellStyle name="Output 2 12 3 4" xfId="21717"/>
    <cellStyle name="Output 2 12 3 5" xfId="21890"/>
    <cellStyle name="Output 2 12 3 6" xfId="22821"/>
    <cellStyle name="Output 2 12 4" xfId="20537"/>
    <cellStyle name="Output 2 12 4 2" xfId="21293"/>
    <cellStyle name="Output 2 12 4 3" xfId="21542"/>
    <cellStyle name="Output 2 12 4 4" xfId="21716"/>
    <cellStyle name="Output 2 12 4 5" xfId="21889"/>
    <cellStyle name="Output 2 12 4 6" xfId="22820"/>
    <cellStyle name="Output 2 12 5" xfId="20538"/>
    <cellStyle name="Output 2 12 5 2" xfId="21292"/>
    <cellStyle name="Output 2 12 5 3" xfId="21541"/>
    <cellStyle name="Output 2 12 5 4" xfId="21715"/>
    <cellStyle name="Output 2 12 5 5" xfId="21888"/>
    <cellStyle name="Output 2 12 5 6" xfId="22819"/>
    <cellStyle name="Output 2 12 6" xfId="21296"/>
    <cellStyle name="Output 2 12 7" xfId="21545"/>
    <cellStyle name="Output 2 12 8" xfId="21719"/>
    <cellStyle name="Output 2 12 9" xfId="21892"/>
    <cellStyle name="Output 2 13" xfId="20539"/>
    <cellStyle name="Output 2 13 2" xfId="20540"/>
    <cellStyle name="Output 2 13 2 2" xfId="21290"/>
    <cellStyle name="Output 2 13 2 3" xfId="21539"/>
    <cellStyle name="Output 2 13 2 4" xfId="21713"/>
    <cellStyle name="Output 2 13 2 5" xfId="21886"/>
    <cellStyle name="Output 2 13 2 6" xfId="22817"/>
    <cellStyle name="Output 2 13 3" xfId="20541"/>
    <cellStyle name="Output 2 13 3 2" xfId="21289"/>
    <cellStyle name="Output 2 13 3 3" xfId="21538"/>
    <cellStyle name="Output 2 13 3 4" xfId="21712"/>
    <cellStyle name="Output 2 13 3 5" xfId="21885"/>
    <cellStyle name="Output 2 13 3 6" xfId="22816"/>
    <cellStyle name="Output 2 13 4" xfId="20542"/>
    <cellStyle name="Output 2 13 4 2" xfId="21288"/>
    <cellStyle name="Output 2 13 4 3" xfId="21537"/>
    <cellStyle name="Output 2 13 4 4" xfId="21711"/>
    <cellStyle name="Output 2 13 4 5" xfId="21884"/>
    <cellStyle name="Output 2 13 4 6" xfId="22815"/>
    <cellStyle name="Output 2 13 5" xfId="21291"/>
    <cellStyle name="Output 2 13 6" xfId="21540"/>
    <cellStyle name="Output 2 13 7" xfId="21714"/>
    <cellStyle name="Output 2 13 8" xfId="21887"/>
    <cellStyle name="Output 2 13 9" xfId="22818"/>
    <cellStyle name="Output 2 14" xfId="20543"/>
    <cellStyle name="Output 2 14 2" xfId="21287"/>
    <cellStyle name="Output 2 14 3" xfId="21536"/>
    <cellStyle name="Output 2 14 4" xfId="21710"/>
    <cellStyle name="Output 2 14 5" xfId="21883"/>
    <cellStyle name="Output 2 14 6" xfId="22814"/>
    <cellStyle name="Output 2 15" xfId="20544"/>
    <cellStyle name="Output 2 15 2" xfId="21286"/>
    <cellStyle name="Output 2 15 3" xfId="21535"/>
    <cellStyle name="Output 2 15 4" xfId="21709"/>
    <cellStyle name="Output 2 15 5" xfId="21882"/>
    <cellStyle name="Output 2 15 6" xfId="22813"/>
    <cellStyle name="Output 2 16" xfId="20545"/>
    <cellStyle name="Output 2 16 2" xfId="21285"/>
    <cellStyle name="Output 2 16 3" xfId="21534"/>
    <cellStyle name="Output 2 16 4" xfId="21708"/>
    <cellStyle name="Output 2 16 5" xfId="21881"/>
    <cellStyle name="Output 2 16 6" xfId="22812"/>
    <cellStyle name="Output 2 17" xfId="21307"/>
    <cellStyle name="Output 2 18" xfId="21555"/>
    <cellStyle name="Output 2 19" xfId="21729"/>
    <cellStyle name="Output 2 2" xfId="20546"/>
    <cellStyle name="Output 2 2 10" xfId="21284"/>
    <cellStyle name="Output 2 2 11" xfId="21533"/>
    <cellStyle name="Output 2 2 12" xfId="21707"/>
    <cellStyle name="Output 2 2 13" xfId="21880"/>
    <cellStyle name="Output 2 2 14" xfId="22811"/>
    <cellStyle name="Output 2 2 2" xfId="20547"/>
    <cellStyle name="Output 2 2 2 2" xfId="20548"/>
    <cellStyle name="Output 2 2 2 2 2" xfId="21282"/>
    <cellStyle name="Output 2 2 2 2 3" xfId="21531"/>
    <cellStyle name="Output 2 2 2 2 4" xfId="21705"/>
    <cellStyle name="Output 2 2 2 2 5" xfId="21878"/>
    <cellStyle name="Output 2 2 2 2 6" xfId="22809"/>
    <cellStyle name="Output 2 2 2 3" xfId="20549"/>
    <cellStyle name="Output 2 2 2 3 2" xfId="21281"/>
    <cellStyle name="Output 2 2 2 3 3" xfId="21530"/>
    <cellStyle name="Output 2 2 2 3 4" xfId="21704"/>
    <cellStyle name="Output 2 2 2 3 5" xfId="21877"/>
    <cellStyle name="Output 2 2 2 3 6" xfId="22808"/>
    <cellStyle name="Output 2 2 2 4" xfId="20550"/>
    <cellStyle name="Output 2 2 2 4 2" xfId="21280"/>
    <cellStyle name="Output 2 2 2 4 3" xfId="21529"/>
    <cellStyle name="Output 2 2 2 4 4" xfId="21703"/>
    <cellStyle name="Output 2 2 2 4 5" xfId="21876"/>
    <cellStyle name="Output 2 2 2 4 6" xfId="22807"/>
    <cellStyle name="Output 2 2 2 5" xfId="21283"/>
    <cellStyle name="Output 2 2 2 6" xfId="21532"/>
    <cellStyle name="Output 2 2 2 7" xfId="21706"/>
    <cellStyle name="Output 2 2 2 8" xfId="21879"/>
    <cellStyle name="Output 2 2 2 9" xfId="22810"/>
    <cellStyle name="Output 2 2 3" xfId="20551"/>
    <cellStyle name="Output 2 2 3 2" xfId="20552"/>
    <cellStyle name="Output 2 2 3 2 2" xfId="21278"/>
    <cellStyle name="Output 2 2 3 2 3" xfId="21527"/>
    <cellStyle name="Output 2 2 3 2 4" xfId="21701"/>
    <cellStyle name="Output 2 2 3 2 5" xfId="21874"/>
    <cellStyle name="Output 2 2 3 2 6" xfId="22805"/>
    <cellStyle name="Output 2 2 3 3" xfId="20553"/>
    <cellStyle name="Output 2 2 3 3 2" xfId="21277"/>
    <cellStyle name="Output 2 2 3 3 3" xfId="21526"/>
    <cellStyle name="Output 2 2 3 3 4" xfId="21700"/>
    <cellStyle name="Output 2 2 3 3 5" xfId="21873"/>
    <cellStyle name="Output 2 2 3 3 6" xfId="22804"/>
    <cellStyle name="Output 2 2 3 4" xfId="20554"/>
    <cellStyle name="Output 2 2 3 4 2" xfId="21276"/>
    <cellStyle name="Output 2 2 3 4 3" xfId="21525"/>
    <cellStyle name="Output 2 2 3 4 4" xfId="21699"/>
    <cellStyle name="Output 2 2 3 4 5" xfId="21872"/>
    <cellStyle name="Output 2 2 3 4 6" xfId="22803"/>
    <cellStyle name="Output 2 2 3 5" xfId="21279"/>
    <cellStyle name="Output 2 2 3 6" xfId="21528"/>
    <cellStyle name="Output 2 2 3 7" xfId="21702"/>
    <cellStyle name="Output 2 2 3 8" xfId="21875"/>
    <cellStyle name="Output 2 2 3 9" xfId="22806"/>
    <cellStyle name="Output 2 2 4" xfId="20555"/>
    <cellStyle name="Output 2 2 4 2" xfId="20556"/>
    <cellStyle name="Output 2 2 4 2 2" xfId="21274"/>
    <cellStyle name="Output 2 2 4 2 3" xfId="21523"/>
    <cellStyle name="Output 2 2 4 2 4" xfId="21697"/>
    <cellStyle name="Output 2 2 4 2 5" xfId="21870"/>
    <cellStyle name="Output 2 2 4 2 6" xfId="22801"/>
    <cellStyle name="Output 2 2 4 3" xfId="20557"/>
    <cellStyle name="Output 2 2 4 3 2" xfId="21273"/>
    <cellStyle name="Output 2 2 4 3 3" xfId="21522"/>
    <cellStyle name="Output 2 2 4 3 4" xfId="21696"/>
    <cellStyle name="Output 2 2 4 3 5" xfId="21869"/>
    <cellStyle name="Output 2 2 4 3 6" xfId="22800"/>
    <cellStyle name="Output 2 2 4 4" xfId="20558"/>
    <cellStyle name="Output 2 2 4 4 2" xfId="21272"/>
    <cellStyle name="Output 2 2 4 4 3" xfId="21521"/>
    <cellStyle name="Output 2 2 4 4 4" xfId="21695"/>
    <cellStyle name="Output 2 2 4 4 5" xfId="21868"/>
    <cellStyle name="Output 2 2 4 4 6" xfId="22799"/>
    <cellStyle name="Output 2 2 4 5" xfId="21275"/>
    <cellStyle name="Output 2 2 4 6" xfId="21524"/>
    <cellStyle name="Output 2 2 4 7" xfId="21698"/>
    <cellStyle name="Output 2 2 4 8" xfId="21871"/>
    <cellStyle name="Output 2 2 4 9" xfId="22802"/>
    <cellStyle name="Output 2 2 5" xfId="20559"/>
    <cellStyle name="Output 2 2 5 2" xfId="20560"/>
    <cellStyle name="Output 2 2 5 2 2" xfId="21270"/>
    <cellStyle name="Output 2 2 5 2 3" xfId="21519"/>
    <cellStyle name="Output 2 2 5 2 4" xfId="21693"/>
    <cellStyle name="Output 2 2 5 2 5" xfId="21866"/>
    <cellStyle name="Output 2 2 5 2 6" xfId="22797"/>
    <cellStyle name="Output 2 2 5 3" xfId="20561"/>
    <cellStyle name="Output 2 2 5 3 2" xfId="21269"/>
    <cellStyle name="Output 2 2 5 3 3" xfId="21518"/>
    <cellStyle name="Output 2 2 5 3 4" xfId="21692"/>
    <cellStyle name="Output 2 2 5 3 5" xfId="21865"/>
    <cellStyle name="Output 2 2 5 3 6" xfId="22796"/>
    <cellStyle name="Output 2 2 5 4" xfId="20562"/>
    <cellStyle name="Output 2 2 5 4 2" xfId="21268"/>
    <cellStyle name="Output 2 2 5 4 3" xfId="21517"/>
    <cellStyle name="Output 2 2 5 4 4" xfId="21691"/>
    <cellStyle name="Output 2 2 5 4 5" xfId="21864"/>
    <cellStyle name="Output 2 2 5 4 6" xfId="22795"/>
    <cellStyle name="Output 2 2 5 5" xfId="21271"/>
    <cellStyle name="Output 2 2 5 6" xfId="21520"/>
    <cellStyle name="Output 2 2 5 7" xfId="21694"/>
    <cellStyle name="Output 2 2 5 8" xfId="21867"/>
    <cellStyle name="Output 2 2 5 9" xfId="22798"/>
    <cellStyle name="Output 2 2 6" xfId="20563"/>
    <cellStyle name="Output 2 2 6 2" xfId="21267"/>
    <cellStyle name="Output 2 2 6 3" xfId="21516"/>
    <cellStyle name="Output 2 2 6 4" xfId="21690"/>
    <cellStyle name="Output 2 2 6 5" xfId="21863"/>
    <cellStyle name="Output 2 2 6 6" xfId="22794"/>
    <cellStyle name="Output 2 2 7" xfId="20564"/>
    <cellStyle name="Output 2 2 7 2" xfId="21266"/>
    <cellStyle name="Output 2 2 7 3" xfId="21515"/>
    <cellStyle name="Output 2 2 7 4" xfId="21689"/>
    <cellStyle name="Output 2 2 7 5" xfId="21862"/>
    <cellStyle name="Output 2 2 7 6" xfId="22793"/>
    <cellStyle name="Output 2 2 8" xfId="20565"/>
    <cellStyle name="Output 2 2 8 2" xfId="21265"/>
    <cellStyle name="Output 2 2 8 3" xfId="21514"/>
    <cellStyle name="Output 2 2 8 4" xfId="21688"/>
    <cellStyle name="Output 2 2 8 5" xfId="21861"/>
    <cellStyle name="Output 2 2 8 6" xfId="22792"/>
    <cellStyle name="Output 2 2 9" xfId="20566"/>
    <cellStyle name="Output 2 2 9 2" xfId="21264"/>
    <cellStyle name="Output 2 2 9 3" xfId="21513"/>
    <cellStyle name="Output 2 2 9 4" xfId="21687"/>
    <cellStyle name="Output 2 2 9 5" xfId="21860"/>
    <cellStyle name="Output 2 2 9 6" xfId="22791"/>
    <cellStyle name="Output 2 20" xfId="21902"/>
    <cellStyle name="Output 2 21" xfId="22833"/>
    <cellStyle name="Output 2 3" xfId="20567"/>
    <cellStyle name="Output 2 3 2" xfId="20568"/>
    <cellStyle name="Output 2 3 2 2" xfId="21262"/>
    <cellStyle name="Output 2 3 2 3" xfId="21512"/>
    <cellStyle name="Output 2 3 2 4" xfId="21686"/>
    <cellStyle name="Output 2 3 2 5" xfId="21859"/>
    <cellStyle name="Output 2 3 2 6" xfId="22790"/>
    <cellStyle name="Output 2 3 3" xfId="20569"/>
    <cellStyle name="Output 2 3 3 2" xfId="21261"/>
    <cellStyle name="Output 2 3 3 3" xfId="21511"/>
    <cellStyle name="Output 2 3 3 4" xfId="21685"/>
    <cellStyle name="Output 2 3 3 5" xfId="21858"/>
    <cellStyle name="Output 2 3 3 6" xfId="22789"/>
    <cellStyle name="Output 2 3 4" xfId="20570"/>
    <cellStyle name="Output 2 3 4 2" xfId="21260"/>
    <cellStyle name="Output 2 3 4 3" xfId="21510"/>
    <cellStyle name="Output 2 3 4 4" xfId="21684"/>
    <cellStyle name="Output 2 3 4 5" xfId="21857"/>
    <cellStyle name="Output 2 3 4 6" xfId="22788"/>
    <cellStyle name="Output 2 3 5" xfId="20571"/>
    <cellStyle name="Output 2 3 5 2" xfId="21259"/>
    <cellStyle name="Output 2 3 5 3" xfId="21509"/>
    <cellStyle name="Output 2 3 5 4" xfId="21683"/>
    <cellStyle name="Output 2 3 5 5" xfId="21856"/>
    <cellStyle name="Output 2 3 5 6" xfId="22787"/>
    <cellStyle name="Output 2 4" xfId="20572"/>
    <cellStyle name="Output 2 4 2" xfId="20573"/>
    <cellStyle name="Output 2 4 2 2" xfId="21257"/>
    <cellStyle name="Output 2 4 2 3" xfId="21508"/>
    <cellStyle name="Output 2 4 2 4" xfId="21682"/>
    <cellStyle name="Output 2 4 2 5" xfId="21855"/>
    <cellStyle name="Output 2 4 2 6" xfId="22786"/>
    <cellStyle name="Output 2 4 3" xfId="20574"/>
    <cellStyle name="Output 2 4 3 2" xfId="21256"/>
    <cellStyle name="Output 2 4 3 3" xfId="21507"/>
    <cellStyle name="Output 2 4 3 4" xfId="21681"/>
    <cellStyle name="Output 2 4 3 5" xfId="21854"/>
    <cellStyle name="Output 2 4 3 6" xfId="22785"/>
    <cellStyle name="Output 2 4 4" xfId="20575"/>
    <cellStyle name="Output 2 4 4 2" xfId="21255"/>
    <cellStyle name="Output 2 4 4 3" xfId="21506"/>
    <cellStyle name="Output 2 4 4 4" xfId="21680"/>
    <cellStyle name="Output 2 4 4 5" xfId="21853"/>
    <cellStyle name="Output 2 4 4 6" xfId="22784"/>
    <cellStyle name="Output 2 4 5" xfId="20576"/>
    <cellStyle name="Output 2 4 5 2" xfId="21254"/>
    <cellStyle name="Output 2 4 5 3" xfId="21505"/>
    <cellStyle name="Output 2 4 5 4" xfId="21679"/>
    <cellStyle name="Output 2 4 5 5" xfId="21852"/>
    <cellStyle name="Output 2 4 5 6" xfId="22783"/>
    <cellStyle name="Output 2 5" xfId="20577"/>
    <cellStyle name="Output 2 5 2" xfId="20578"/>
    <cellStyle name="Output 2 5 2 2" xfId="21252"/>
    <cellStyle name="Output 2 5 2 3" xfId="21504"/>
    <cellStyle name="Output 2 5 2 4" xfId="21678"/>
    <cellStyle name="Output 2 5 2 5" xfId="21851"/>
    <cellStyle name="Output 2 5 2 6" xfId="22782"/>
    <cellStyle name="Output 2 5 3" xfId="20579"/>
    <cellStyle name="Output 2 5 3 2" xfId="21251"/>
    <cellStyle name="Output 2 5 3 3" xfId="21503"/>
    <cellStyle name="Output 2 5 3 4" xfId="21677"/>
    <cellStyle name="Output 2 5 3 5" xfId="21850"/>
    <cellStyle name="Output 2 5 3 6" xfId="22781"/>
    <cellStyle name="Output 2 5 4" xfId="20580"/>
    <cellStyle name="Output 2 5 4 2" xfId="21250"/>
    <cellStyle name="Output 2 5 4 3" xfId="21502"/>
    <cellStyle name="Output 2 5 4 4" xfId="21676"/>
    <cellStyle name="Output 2 5 4 5" xfId="21849"/>
    <cellStyle name="Output 2 5 4 6" xfId="22780"/>
    <cellStyle name="Output 2 5 5" xfId="20581"/>
    <cellStyle name="Output 2 5 5 2" xfId="21249"/>
    <cellStyle name="Output 2 5 5 3" xfId="21501"/>
    <cellStyle name="Output 2 5 5 4" xfId="21675"/>
    <cellStyle name="Output 2 5 5 5" xfId="21848"/>
    <cellStyle name="Output 2 5 5 6" xfId="22779"/>
    <cellStyle name="Output 2 6" xfId="20582"/>
    <cellStyle name="Output 2 6 2" xfId="20583"/>
    <cellStyle name="Output 2 6 2 2" xfId="21247"/>
    <cellStyle name="Output 2 6 2 3" xfId="21500"/>
    <cellStyle name="Output 2 6 2 4" xfId="21674"/>
    <cellStyle name="Output 2 6 2 5" xfId="21847"/>
    <cellStyle name="Output 2 6 2 6" xfId="22778"/>
    <cellStyle name="Output 2 6 3" xfId="20584"/>
    <cellStyle name="Output 2 6 3 2" xfId="21246"/>
    <cellStyle name="Output 2 6 3 3" xfId="21499"/>
    <cellStyle name="Output 2 6 3 4" xfId="21673"/>
    <cellStyle name="Output 2 6 3 5" xfId="21846"/>
    <cellStyle name="Output 2 6 3 6" xfId="22777"/>
    <cellStyle name="Output 2 6 4" xfId="20585"/>
    <cellStyle name="Output 2 6 4 2" xfId="21245"/>
    <cellStyle name="Output 2 6 4 3" xfId="21498"/>
    <cellStyle name="Output 2 6 4 4" xfId="21672"/>
    <cellStyle name="Output 2 6 4 5" xfId="21845"/>
    <cellStyle name="Output 2 6 4 6" xfId="22776"/>
    <cellStyle name="Output 2 6 5" xfId="20586"/>
    <cellStyle name="Output 2 6 5 2" xfId="21244"/>
    <cellStyle name="Output 2 6 5 3" xfId="21497"/>
    <cellStyle name="Output 2 6 5 4" xfId="21671"/>
    <cellStyle name="Output 2 6 5 5" xfId="21844"/>
    <cellStyle name="Output 2 6 5 6" xfId="22775"/>
    <cellStyle name="Output 2 7" xfId="20587"/>
    <cellStyle name="Output 2 7 2" xfId="20588"/>
    <cellStyle name="Output 2 7 2 2" xfId="21242"/>
    <cellStyle name="Output 2 7 2 3" xfId="21496"/>
    <cellStyle name="Output 2 7 2 4" xfId="21670"/>
    <cellStyle name="Output 2 7 2 5" xfId="21843"/>
    <cellStyle name="Output 2 7 2 6" xfId="22774"/>
    <cellStyle name="Output 2 7 3" xfId="20589"/>
    <cellStyle name="Output 2 7 3 2" xfId="21241"/>
    <cellStyle name="Output 2 7 3 3" xfId="21495"/>
    <cellStyle name="Output 2 7 3 4" xfId="21669"/>
    <cellStyle name="Output 2 7 3 5" xfId="21842"/>
    <cellStyle name="Output 2 7 3 6" xfId="22773"/>
    <cellStyle name="Output 2 7 4" xfId="20590"/>
    <cellStyle name="Output 2 7 4 2" xfId="21240"/>
    <cellStyle name="Output 2 7 4 3" xfId="21494"/>
    <cellStyle name="Output 2 7 4 4" xfId="21668"/>
    <cellStyle name="Output 2 7 4 5" xfId="21841"/>
    <cellStyle name="Output 2 7 4 6" xfId="22772"/>
    <cellStyle name="Output 2 7 5" xfId="20591"/>
    <cellStyle name="Output 2 7 5 2" xfId="21239"/>
    <cellStyle name="Output 2 7 5 3" xfId="21493"/>
    <cellStyle name="Output 2 7 5 4" xfId="21667"/>
    <cellStyle name="Output 2 7 5 5" xfId="21840"/>
    <cellStyle name="Output 2 7 5 6" xfId="22771"/>
    <cellStyle name="Output 2 8" xfId="20592"/>
    <cellStyle name="Output 2 8 2" xfId="20593"/>
    <cellStyle name="Output 2 8 2 2" xfId="21237"/>
    <cellStyle name="Output 2 8 2 3" xfId="21492"/>
    <cellStyle name="Output 2 8 2 4" xfId="21666"/>
    <cellStyle name="Output 2 8 2 5" xfId="21839"/>
    <cellStyle name="Output 2 8 2 6" xfId="22770"/>
    <cellStyle name="Output 2 8 3" xfId="20594"/>
    <cellStyle name="Output 2 8 3 2" xfId="21236"/>
    <cellStyle name="Output 2 8 3 3" xfId="21491"/>
    <cellStyle name="Output 2 8 3 4" xfId="21665"/>
    <cellStyle name="Output 2 8 3 5" xfId="21838"/>
    <cellStyle name="Output 2 8 3 6" xfId="22769"/>
    <cellStyle name="Output 2 8 4" xfId="20595"/>
    <cellStyle name="Output 2 8 4 2" xfId="21235"/>
    <cellStyle name="Output 2 8 4 3" xfId="21490"/>
    <cellStyle name="Output 2 8 4 4" xfId="21664"/>
    <cellStyle name="Output 2 8 4 5" xfId="21837"/>
    <cellStyle name="Output 2 8 4 6" xfId="22768"/>
    <cellStyle name="Output 2 8 5" xfId="20596"/>
    <cellStyle name="Output 2 8 5 2" xfId="21234"/>
    <cellStyle name="Output 2 8 5 3" xfId="21489"/>
    <cellStyle name="Output 2 8 5 4" xfId="21663"/>
    <cellStyle name="Output 2 8 5 5" xfId="21836"/>
    <cellStyle name="Output 2 8 5 6" xfId="22767"/>
    <cellStyle name="Output 2 9" xfId="20597"/>
    <cellStyle name="Output 2 9 2" xfId="20598"/>
    <cellStyle name="Output 2 9 2 2" xfId="21232"/>
    <cellStyle name="Output 2 9 2 3" xfId="21488"/>
    <cellStyle name="Output 2 9 2 4" xfId="21662"/>
    <cellStyle name="Output 2 9 2 5" xfId="21835"/>
    <cellStyle name="Output 2 9 2 6" xfId="22766"/>
    <cellStyle name="Output 2 9 3" xfId="20599"/>
    <cellStyle name="Output 2 9 3 2" xfId="21231"/>
    <cellStyle name="Output 2 9 3 3" xfId="21487"/>
    <cellStyle name="Output 2 9 3 4" xfId="21661"/>
    <cellStyle name="Output 2 9 3 5" xfId="21834"/>
    <cellStyle name="Output 2 9 3 6" xfId="22765"/>
    <cellStyle name="Output 2 9 4" xfId="20600"/>
    <cellStyle name="Output 2 9 4 2" xfId="21230"/>
    <cellStyle name="Output 2 9 4 3" xfId="21486"/>
    <cellStyle name="Output 2 9 4 4" xfId="21660"/>
    <cellStyle name="Output 2 9 4 5" xfId="21833"/>
    <cellStyle name="Output 2 9 4 6" xfId="22764"/>
    <cellStyle name="Output 2 9 5" xfId="20601"/>
    <cellStyle name="Output 2 9 5 2" xfId="21229"/>
    <cellStyle name="Output 2 9 5 3" xfId="21485"/>
    <cellStyle name="Output 2 9 5 4" xfId="21659"/>
    <cellStyle name="Output 2 9 5 5" xfId="21832"/>
    <cellStyle name="Output 2 9 5 6" xfId="22763"/>
    <cellStyle name="Output 3" xfId="20602"/>
    <cellStyle name="Output 3 2" xfId="20603"/>
    <cellStyle name="Output 3 2 2" xfId="21227"/>
    <cellStyle name="Output 3 2 3" xfId="21483"/>
    <cellStyle name="Output 3 2 4" xfId="21657"/>
    <cellStyle name="Output 3 2 5" xfId="21830"/>
    <cellStyle name="Output 3 2 6" xfId="22761"/>
    <cellStyle name="Output 3 3" xfId="20604"/>
    <cellStyle name="Output 3 3 2" xfId="21226"/>
    <cellStyle name="Output 3 3 3" xfId="21482"/>
    <cellStyle name="Output 3 3 4" xfId="21656"/>
    <cellStyle name="Output 3 3 5" xfId="21829"/>
    <cellStyle name="Output 3 3 6" xfId="22760"/>
    <cellStyle name="Output 3 4" xfId="21228"/>
    <cellStyle name="Output 3 5" xfId="21484"/>
    <cellStyle name="Output 3 6" xfId="21658"/>
    <cellStyle name="Output 3 7" xfId="21831"/>
    <cellStyle name="Output 3 8" xfId="22762"/>
    <cellStyle name="Output 4" xfId="20605"/>
    <cellStyle name="Output 4 2" xfId="20606"/>
    <cellStyle name="Output 4 2 2" xfId="21224"/>
    <cellStyle name="Output 4 2 3" xfId="21480"/>
    <cellStyle name="Output 4 2 4" xfId="21654"/>
    <cellStyle name="Output 4 2 5" xfId="21827"/>
    <cellStyle name="Output 4 2 6" xfId="22758"/>
    <cellStyle name="Output 4 3" xfId="20607"/>
    <cellStyle name="Output 4 3 2" xfId="21223"/>
    <cellStyle name="Output 4 3 3" xfId="21479"/>
    <cellStyle name="Output 4 3 4" xfId="21653"/>
    <cellStyle name="Output 4 3 5" xfId="21826"/>
    <cellStyle name="Output 4 3 6" xfId="22757"/>
    <cellStyle name="Output 4 4" xfId="21225"/>
    <cellStyle name="Output 4 5" xfId="21481"/>
    <cellStyle name="Output 4 6" xfId="21655"/>
    <cellStyle name="Output 4 7" xfId="21828"/>
    <cellStyle name="Output 4 8" xfId="22759"/>
    <cellStyle name="Output 5" xfId="20608"/>
    <cellStyle name="Output 5 2" xfId="20609"/>
    <cellStyle name="Output 5 2 2" xfId="21221"/>
    <cellStyle name="Output 5 2 3" xfId="21477"/>
    <cellStyle name="Output 5 2 4" xfId="21651"/>
    <cellStyle name="Output 5 2 5" xfId="21824"/>
    <cellStyle name="Output 5 2 6" xfId="22755"/>
    <cellStyle name="Output 5 3" xfId="20610"/>
    <cellStyle name="Output 5 3 2" xfId="21220"/>
    <cellStyle name="Output 5 3 3" xfId="21476"/>
    <cellStyle name="Output 5 3 4" xfId="21650"/>
    <cellStyle name="Output 5 3 5" xfId="21823"/>
    <cellStyle name="Output 5 3 6" xfId="22754"/>
    <cellStyle name="Output 5 4" xfId="21222"/>
    <cellStyle name="Output 5 5" xfId="21478"/>
    <cellStyle name="Output 5 6" xfId="21652"/>
    <cellStyle name="Output 5 7" xfId="21825"/>
    <cellStyle name="Output 5 8" xfId="22756"/>
    <cellStyle name="Output 6" xfId="20611"/>
    <cellStyle name="Output 6 2" xfId="20612"/>
    <cellStyle name="Output 6 2 2" xfId="21218"/>
    <cellStyle name="Output 6 2 3" xfId="21474"/>
    <cellStyle name="Output 6 2 4" xfId="21648"/>
    <cellStyle name="Output 6 2 5" xfId="21821"/>
    <cellStyle name="Output 6 2 6" xfId="22752"/>
    <cellStyle name="Output 6 3" xfId="20613"/>
    <cellStyle name="Output 6 3 2" xfId="21217"/>
    <cellStyle name="Output 6 3 3" xfId="21473"/>
    <cellStyle name="Output 6 3 4" xfId="21647"/>
    <cellStyle name="Output 6 3 5" xfId="21820"/>
    <cellStyle name="Output 6 3 6" xfId="22751"/>
    <cellStyle name="Output 6 4" xfId="21219"/>
    <cellStyle name="Output 6 5" xfId="21475"/>
    <cellStyle name="Output 6 6" xfId="21649"/>
    <cellStyle name="Output 6 7" xfId="21822"/>
    <cellStyle name="Output 6 8" xfId="22753"/>
    <cellStyle name="Output 7" xfId="20614"/>
    <cellStyle name="Output 7 2" xfId="21216"/>
    <cellStyle name="Output 7 3" xfId="21472"/>
    <cellStyle name="Output 7 4" xfId="21646"/>
    <cellStyle name="Output 7 5" xfId="21819"/>
    <cellStyle name="Output 7 6" xfId="2275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8"/>
    <cellStyle name="Total 2 10 2 3" xfId="21132"/>
    <cellStyle name="Total 2 10 2 4" xfId="21214"/>
    <cellStyle name="Total 2 10 2 5" xfId="21470"/>
    <cellStyle name="Total 2 10 2 6" xfId="22748"/>
    <cellStyle name="Total 2 10 3" xfId="20821"/>
    <cellStyle name="Total 2 10 3 2" xfId="21047"/>
    <cellStyle name="Total 2 10 3 3" xfId="21131"/>
    <cellStyle name="Total 2 10 3 4" xfId="21213"/>
    <cellStyle name="Total 2 10 3 5" xfId="21469"/>
    <cellStyle name="Total 2 10 3 6" xfId="22747"/>
    <cellStyle name="Total 2 10 4" xfId="20822"/>
    <cellStyle name="Total 2 10 4 2" xfId="21046"/>
    <cellStyle name="Total 2 10 4 3" xfId="21130"/>
    <cellStyle name="Total 2 10 4 4" xfId="21212"/>
    <cellStyle name="Total 2 10 4 5" xfId="21468"/>
    <cellStyle name="Total 2 10 4 6" xfId="22746"/>
    <cellStyle name="Total 2 10 5" xfId="20823"/>
    <cellStyle name="Total 2 10 5 2" xfId="21045"/>
    <cellStyle name="Total 2 10 5 3" xfId="21129"/>
    <cellStyle name="Total 2 10 5 4" xfId="21211"/>
    <cellStyle name="Total 2 10 5 5" xfId="21467"/>
    <cellStyle name="Total 2 10 5 6" xfId="22745"/>
    <cellStyle name="Total 2 11" xfId="20824"/>
    <cellStyle name="Total 2 11 10" xfId="22744"/>
    <cellStyle name="Total 2 11 2" xfId="20825"/>
    <cellStyle name="Total 2 11 2 2" xfId="21043"/>
    <cellStyle name="Total 2 11 2 3" xfId="21127"/>
    <cellStyle name="Total 2 11 2 4" xfId="21209"/>
    <cellStyle name="Total 2 11 2 5" xfId="21465"/>
    <cellStyle name="Total 2 11 2 6" xfId="22743"/>
    <cellStyle name="Total 2 11 3" xfId="20826"/>
    <cellStyle name="Total 2 11 3 2" xfId="21042"/>
    <cellStyle name="Total 2 11 3 3" xfId="21126"/>
    <cellStyle name="Total 2 11 3 4" xfId="21208"/>
    <cellStyle name="Total 2 11 3 5" xfId="21464"/>
    <cellStyle name="Total 2 11 3 6" xfId="22742"/>
    <cellStyle name="Total 2 11 4" xfId="20827"/>
    <cellStyle name="Total 2 11 4 2" xfId="21041"/>
    <cellStyle name="Total 2 11 4 3" xfId="21125"/>
    <cellStyle name="Total 2 11 4 4" xfId="21207"/>
    <cellStyle name="Total 2 11 4 5" xfId="21463"/>
    <cellStyle name="Total 2 11 4 6" xfId="22741"/>
    <cellStyle name="Total 2 11 5" xfId="20828"/>
    <cellStyle name="Total 2 11 5 2" xfId="21040"/>
    <cellStyle name="Total 2 11 5 3" xfId="21124"/>
    <cellStyle name="Total 2 11 5 4" xfId="21206"/>
    <cellStyle name="Total 2 11 5 5" xfId="21462"/>
    <cellStyle name="Total 2 11 5 6" xfId="22740"/>
    <cellStyle name="Total 2 11 6" xfId="21044"/>
    <cellStyle name="Total 2 11 7" xfId="21128"/>
    <cellStyle name="Total 2 11 8" xfId="21210"/>
    <cellStyle name="Total 2 11 9" xfId="21466"/>
    <cellStyle name="Total 2 12" xfId="20829"/>
    <cellStyle name="Total 2 12 10" xfId="22739"/>
    <cellStyle name="Total 2 12 2" xfId="20830"/>
    <cellStyle name="Total 2 12 2 2" xfId="21038"/>
    <cellStyle name="Total 2 12 2 3" xfId="21122"/>
    <cellStyle name="Total 2 12 2 4" xfId="21204"/>
    <cellStyle name="Total 2 12 2 5" xfId="21460"/>
    <cellStyle name="Total 2 12 2 6" xfId="22738"/>
    <cellStyle name="Total 2 12 3" xfId="20831"/>
    <cellStyle name="Total 2 12 3 2" xfId="21037"/>
    <cellStyle name="Total 2 12 3 3" xfId="21121"/>
    <cellStyle name="Total 2 12 3 4" xfId="21203"/>
    <cellStyle name="Total 2 12 3 5" xfId="21459"/>
    <cellStyle name="Total 2 12 3 6" xfId="22737"/>
    <cellStyle name="Total 2 12 4" xfId="20832"/>
    <cellStyle name="Total 2 12 4 2" xfId="21036"/>
    <cellStyle name="Total 2 12 4 3" xfId="21120"/>
    <cellStyle name="Total 2 12 4 4" xfId="22494"/>
    <cellStyle name="Total 2 12 4 5" xfId="22580"/>
    <cellStyle name="Total 2 12 4 6" xfId="22736"/>
    <cellStyle name="Total 2 12 5" xfId="20833"/>
    <cellStyle name="Total 2 12 5 2" xfId="21035"/>
    <cellStyle name="Total 2 12 5 3" xfId="21119"/>
    <cellStyle name="Total 2 12 5 4" xfId="21202"/>
    <cellStyle name="Total 2 12 5 5" xfId="21458"/>
    <cellStyle name="Total 2 12 5 6" xfId="22735"/>
    <cellStyle name="Total 2 12 6" xfId="21039"/>
    <cellStyle name="Total 2 12 7" xfId="21123"/>
    <cellStyle name="Total 2 12 8" xfId="21205"/>
    <cellStyle name="Total 2 12 9" xfId="21461"/>
    <cellStyle name="Total 2 13" xfId="20834"/>
    <cellStyle name="Total 2 13 2" xfId="20835"/>
    <cellStyle name="Total 2 13 2 2" xfId="21033"/>
    <cellStyle name="Total 2 13 2 3" xfId="21117"/>
    <cellStyle name="Total 2 13 2 4" xfId="21200"/>
    <cellStyle name="Total 2 13 2 5" xfId="21456"/>
    <cellStyle name="Total 2 13 2 6" xfId="22733"/>
    <cellStyle name="Total 2 13 3" xfId="20836"/>
    <cellStyle name="Total 2 13 3 2" xfId="21032"/>
    <cellStyle name="Total 2 13 3 3" xfId="21116"/>
    <cellStyle name="Total 2 13 3 4" xfId="21199"/>
    <cellStyle name="Total 2 13 3 5" xfId="21455"/>
    <cellStyle name="Total 2 13 3 6" xfId="22732"/>
    <cellStyle name="Total 2 13 4" xfId="20837"/>
    <cellStyle name="Total 2 13 4 2" xfId="21031"/>
    <cellStyle name="Total 2 13 4 3" xfId="21115"/>
    <cellStyle name="Total 2 13 4 4" xfId="21198"/>
    <cellStyle name="Total 2 13 4 5" xfId="21454"/>
    <cellStyle name="Total 2 13 4 6" xfId="22731"/>
    <cellStyle name="Total 2 13 5" xfId="21034"/>
    <cellStyle name="Total 2 13 6" xfId="21118"/>
    <cellStyle name="Total 2 13 7" xfId="21201"/>
    <cellStyle name="Total 2 13 8" xfId="21457"/>
    <cellStyle name="Total 2 13 9" xfId="22734"/>
    <cellStyle name="Total 2 14" xfId="20838"/>
    <cellStyle name="Total 2 14 2" xfId="21030"/>
    <cellStyle name="Total 2 14 3" xfId="21114"/>
    <cellStyle name="Total 2 14 4" xfId="21197"/>
    <cellStyle name="Total 2 14 5" xfId="21453"/>
    <cellStyle name="Total 2 14 6" xfId="22730"/>
    <cellStyle name="Total 2 15" xfId="20839"/>
    <cellStyle name="Total 2 15 2" xfId="21029"/>
    <cellStyle name="Total 2 15 3" xfId="21113"/>
    <cellStyle name="Total 2 15 4" xfId="21196"/>
    <cellStyle name="Total 2 15 5" xfId="21452"/>
    <cellStyle name="Total 2 15 6" xfId="22729"/>
    <cellStyle name="Total 2 16" xfId="20840"/>
    <cellStyle name="Total 2 16 2" xfId="21028"/>
    <cellStyle name="Total 2 16 3" xfId="21112"/>
    <cellStyle name="Total 2 16 4" xfId="21195"/>
    <cellStyle name="Total 2 16 5" xfId="21451"/>
    <cellStyle name="Total 2 16 6" xfId="22728"/>
    <cellStyle name="Total 2 17" xfId="21049"/>
    <cellStyle name="Total 2 18" xfId="21133"/>
    <cellStyle name="Total 2 19" xfId="21215"/>
    <cellStyle name="Total 2 2" xfId="20841"/>
    <cellStyle name="Total 2 2 10" xfId="21027"/>
    <cellStyle name="Total 2 2 11" xfId="21111"/>
    <cellStyle name="Total 2 2 12" xfId="21194"/>
    <cellStyle name="Total 2 2 13" xfId="21450"/>
    <cellStyle name="Total 2 2 14" xfId="22727"/>
    <cellStyle name="Total 2 2 2" xfId="20842"/>
    <cellStyle name="Total 2 2 2 2" xfId="20843"/>
    <cellStyle name="Total 2 2 2 2 2" xfId="21025"/>
    <cellStyle name="Total 2 2 2 2 3" xfId="21109"/>
    <cellStyle name="Total 2 2 2 2 4" xfId="21192"/>
    <cellStyle name="Total 2 2 2 2 5" xfId="21448"/>
    <cellStyle name="Total 2 2 2 2 6" xfId="22725"/>
    <cellStyle name="Total 2 2 2 3" xfId="20844"/>
    <cellStyle name="Total 2 2 2 3 2" xfId="21024"/>
    <cellStyle name="Total 2 2 2 3 3" xfId="21108"/>
    <cellStyle name="Total 2 2 2 3 4" xfId="21191"/>
    <cellStyle name="Total 2 2 2 3 5" xfId="21447"/>
    <cellStyle name="Total 2 2 2 3 6" xfId="22724"/>
    <cellStyle name="Total 2 2 2 4" xfId="20845"/>
    <cellStyle name="Total 2 2 2 4 2" xfId="21023"/>
    <cellStyle name="Total 2 2 2 4 3" xfId="21107"/>
    <cellStyle name="Total 2 2 2 4 4" xfId="21190"/>
    <cellStyle name="Total 2 2 2 4 5" xfId="21446"/>
    <cellStyle name="Total 2 2 2 4 6" xfId="22723"/>
    <cellStyle name="Total 2 2 2 5" xfId="21026"/>
    <cellStyle name="Total 2 2 2 6" xfId="21110"/>
    <cellStyle name="Total 2 2 2 7" xfId="21193"/>
    <cellStyle name="Total 2 2 2 8" xfId="21449"/>
    <cellStyle name="Total 2 2 2 9" xfId="22726"/>
    <cellStyle name="Total 2 2 3" xfId="20846"/>
    <cellStyle name="Total 2 2 3 2" xfId="20847"/>
    <cellStyle name="Total 2 2 3 2 2" xfId="21021"/>
    <cellStyle name="Total 2 2 3 2 3" xfId="21105"/>
    <cellStyle name="Total 2 2 3 2 4" xfId="21188"/>
    <cellStyle name="Total 2 2 3 2 5" xfId="21439"/>
    <cellStyle name="Total 2 2 3 2 6" xfId="22721"/>
    <cellStyle name="Total 2 2 3 3" xfId="20848"/>
    <cellStyle name="Total 2 2 3 3 2" xfId="21020"/>
    <cellStyle name="Total 2 2 3 3 3" xfId="21104"/>
    <cellStyle name="Total 2 2 3 3 4" xfId="21187"/>
    <cellStyle name="Total 2 2 3 3 5" xfId="21434"/>
    <cellStyle name="Total 2 2 3 3 6" xfId="22720"/>
    <cellStyle name="Total 2 2 3 4" xfId="20849"/>
    <cellStyle name="Total 2 2 3 4 2" xfId="21019"/>
    <cellStyle name="Total 2 2 3 4 3" xfId="21103"/>
    <cellStyle name="Total 2 2 3 4 4" xfId="21186"/>
    <cellStyle name="Total 2 2 3 4 5" xfId="21429"/>
    <cellStyle name="Total 2 2 3 4 6" xfId="22719"/>
    <cellStyle name="Total 2 2 3 5" xfId="21022"/>
    <cellStyle name="Total 2 2 3 6" xfId="21106"/>
    <cellStyle name="Total 2 2 3 7" xfId="21189"/>
    <cellStyle name="Total 2 2 3 8" xfId="21444"/>
    <cellStyle name="Total 2 2 3 9" xfId="22722"/>
    <cellStyle name="Total 2 2 4" xfId="20850"/>
    <cellStyle name="Total 2 2 4 2" xfId="20851"/>
    <cellStyle name="Total 2 2 4 2 2" xfId="21017"/>
    <cellStyle name="Total 2 2 4 2 3" xfId="21101"/>
    <cellStyle name="Total 2 2 4 2 4" xfId="21184"/>
    <cellStyle name="Total 2 2 4 2 5" xfId="21411"/>
    <cellStyle name="Total 2 2 4 2 6" xfId="22717"/>
    <cellStyle name="Total 2 2 4 3" xfId="20852"/>
    <cellStyle name="Total 2 2 4 3 2" xfId="21016"/>
    <cellStyle name="Total 2 2 4 3 3" xfId="21100"/>
    <cellStyle name="Total 2 2 4 3 4" xfId="21183"/>
    <cellStyle name="Total 2 2 4 3 5" xfId="21394"/>
    <cellStyle name="Total 2 2 4 3 6" xfId="22716"/>
    <cellStyle name="Total 2 2 4 4" xfId="20853"/>
    <cellStyle name="Total 2 2 4 4 2" xfId="21015"/>
    <cellStyle name="Total 2 2 4 4 3" xfId="21099"/>
    <cellStyle name="Total 2 2 4 4 4" xfId="21182"/>
    <cellStyle name="Total 2 2 4 4 5" xfId="21389"/>
    <cellStyle name="Total 2 2 4 4 6" xfId="22715"/>
    <cellStyle name="Total 2 2 4 5" xfId="21018"/>
    <cellStyle name="Total 2 2 4 6" xfId="21102"/>
    <cellStyle name="Total 2 2 4 7" xfId="21185"/>
    <cellStyle name="Total 2 2 4 8" xfId="21422"/>
    <cellStyle name="Total 2 2 4 9" xfId="22718"/>
    <cellStyle name="Total 2 2 5" xfId="20854"/>
    <cellStyle name="Total 2 2 5 2" xfId="20855"/>
    <cellStyle name="Total 2 2 5 2 2" xfId="21013"/>
    <cellStyle name="Total 2 2 5 2 3" xfId="21097"/>
    <cellStyle name="Total 2 2 5 2 4" xfId="21180"/>
    <cellStyle name="Total 2 2 5 2 5" xfId="21386"/>
    <cellStyle name="Total 2 2 5 2 6" xfId="22713"/>
    <cellStyle name="Total 2 2 5 3" xfId="20856"/>
    <cellStyle name="Total 2 2 5 3 2" xfId="21012"/>
    <cellStyle name="Total 2 2 5 3 3" xfId="21096"/>
    <cellStyle name="Total 2 2 5 3 4" xfId="21179"/>
    <cellStyle name="Total 2 2 5 3 5" xfId="21384"/>
    <cellStyle name="Total 2 2 5 3 6" xfId="22712"/>
    <cellStyle name="Total 2 2 5 4" xfId="20857"/>
    <cellStyle name="Total 2 2 5 4 2" xfId="21011"/>
    <cellStyle name="Total 2 2 5 4 3" xfId="21095"/>
    <cellStyle name="Total 2 2 5 4 4" xfId="21178"/>
    <cellStyle name="Total 2 2 5 4 5" xfId="21382"/>
    <cellStyle name="Total 2 2 5 4 6" xfId="22711"/>
    <cellStyle name="Total 2 2 5 5" xfId="21014"/>
    <cellStyle name="Total 2 2 5 6" xfId="21098"/>
    <cellStyle name="Total 2 2 5 7" xfId="21181"/>
    <cellStyle name="Total 2 2 5 8" xfId="21388"/>
    <cellStyle name="Total 2 2 5 9" xfId="22714"/>
    <cellStyle name="Total 2 2 6" xfId="20858"/>
    <cellStyle name="Total 2 2 6 2" xfId="21010"/>
    <cellStyle name="Total 2 2 6 3" xfId="21094"/>
    <cellStyle name="Total 2 2 6 4" xfId="21177"/>
    <cellStyle name="Total 2 2 6 5" xfId="21381"/>
    <cellStyle name="Total 2 2 6 6" xfId="22710"/>
    <cellStyle name="Total 2 2 7" xfId="20859"/>
    <cellStyle name="Total 2 2 7 2" xfId="21009"/>
    <cellStyle name="Total 2 2 7 3" xfId="21093"/>
    <cellStyle name="Total 2 2 7 4" xfId="21176"/>
    <cellStyle name="Total 2 2 7 5" xfId="21379"/>
    <cellStyle name="Total 2 2 7 6" xfId="22709"/>
    <cellStyle name="Total 2 2 8" xfId="20860"/>
    <cellStyle name="Total 2 2 8 2" xfId="21008"/>
    <cellStyle name="Total 2 2 8 3" xfId="21092"/>
    <cellStyle name="Total 2 2 8 4" xfId="21175"/>
    <cellStyle name="Total 2 2 8 5" xfId="21378"/>
    <cellStyle name="Total 2 2 8 6" xfId="22708"/>
    <cellStyle name="Total 2 2 9" xfId="20861"/>
    <cellStyle name="Total 2 2 9 2" xfId="21007"/>
    <cellStyle name="Total 2 2 9 3" xfId="21091"/>
    <cellStyle name="Total 2 2 9 4" xfId="21174"/>
    <cellStyle name="Total 2 2 9 5" xfId="21376"/>
    <cellStyle name="Total 2 2 9 6" xfId="22707"/>
    <cellStyle name="Total 2 20" xfId="21471"/>
    <cellStyle name="Total 2 21" xfId="22749"/>
    <cellStyle name="Total 2 3" xfId="20862"/>
    <cellStyle name="Total 2 3 2" xfId="20863"/>
    <cellStyle name="Total 2 3 2 2" xfId="21006"/>
    <cellStyle name="Total 2 3 2 3" xfId="21090"/>
    <cellStyle name="Total 2 3 2 4" xfId="21173"/>
    <cellStyle name="Total 2 3 2 5" xfId="21373"/>
    <cellStyle name="Total 2 3 2 6" xfId="22706"/>
    <cellStyle name="Total 2 3 3" xfId="20864"/>
    <cellStyle name="Total 2 3 3 2" xfId="21005"/>
    <cellStyle name="Total 2 3 3 3" xfId="21089"/>
    <cellStyle name="Total 2 3 3 4" xfId="21172"/>
    <cellStyle name="Total 2 3 3 5" xfId="21372"/>
    <cellStyle name="Total 2 3 3 6" xfId="22705"/>
    <cellStyle name="Total 2 3 4" xfId="20865"/>
    <cellStyle name="Total 2 3 4 2" xfId="21004"/>
    <cellStyle name="Total 2 3 4 3" xfId="21088"/>
    <cellStyle name="Total 2 3 4 4" xfId="21171"/>
    <cellStyle name="Total 2 3 4 5" xfId="21370"/>
    <cellStyle name="Total 2 3 4 6" xfId="22704"/>
    <cellStyle name="Total 2 3 5" xfId="20866"/>
    <cellStyle name="Total 2 3 5 2" xfId="21003"/>
    <cellStyle name="Total 2 3 5 3" xfId="21087"/>
    <cellStyle name="Total 2 3 5 4" xfId="21170"/>
    <cellStyle name="Total 2 3 5 5" xfId="21369"/>
    <cellStyle name="Total 2 3 5 6" xfId="22703"/>
    <cellStyle name="Total 2 4" xfId="20867"/>
    <cellStyle name="Total 2 4 2" xfId="20868"/>
    <cellStyle name="Total 2 4 2 2" xfId="21002"/>
    <cellStyle name="Total 2 4 2 3" xfId="21086"/>
    <cellStyle name="Total 2 4 2 4" xfId="21169"/>
    <cellStyle name="Total 2 4 2 5" xfId="21366"/>
    <cellStyle name="Total 2 4 2 6" xfId="22702"/>
    <cellStyle name="Total 2 4 3" xfId="20869"/>
    <cellStyle name="Total 2 4 3 2" xfId="21001"/>
    <cellStyle name="Total 2 4 3 3" xfId="21085"/>
    <cellStyle name="Total 2 4 3 4" xfId="21168"/>
    <cellStyle name="Total 2 4 3 5" xfId="21364"/>
    <cellStyle name="Total 2 4 3 6" xfId="22701"/>
    <cellStyle name="Total 2 4 4" xfId="20870"/>
    <cellStyle name="Total 2 4 4 2" xfId="21000"/>
    <cellStyle name="Total 2 4 4 3" xfId="21084"/>
    <cellStyle name="Total 2 4 4 4" xfId="21167"/>
    <cellStyle name="Total 2 4 4 5" xfId="21363"/>
    <cellStyle name="Total 2 4 4 6" xfId="22700"/>
    <cellStyle name="Total 2 4 5" xfId="20871"/>
    <cellStyle name="Total 2 4 5 2" xfId="20999"/>
    <cellStyle name="Total 2 4 5 3" xfId="21083"/>
    <cellStyle name="Total 2 4 5 4" xfId="21166"/>
    <cellStyle name="Total 2 4 5 5" xfId="21361"/>
    <cellStyle name="Total 2 4 5 6" xfId="22699"/>
    <cellStyle name="Total 2 5" xfId="20872"/>
    <cellStyle name="Total 2 5 2" xfId="20873"/>
    <cellStyle name="Total 2 5 2 2" xfId="20998"/>
    <cellStyle name="Total 2 5 2 3" xfId="21082"/>
    <cellStyle name="Total 2 5 2 4" xfId="21165"/>
    <cellStyle name="Total 2 5 2 5" xfId="21359"/>
    <cellStyle name="Total 2 5 2 6" xfId="22698"/>
    <cellStyle name="Total 2 5 3" xfId="20874"/>
    <cellStyle name="Total 2 5 3 2" xfId="20997"/>
    <cellStyle name="Total 2 5 3 3" xfId="21081"/>
    <cellStyle name="Total 2 5 3 4" xfId="21164"/>
    <cellStyle name="Total 2 5 3 5" xfId="21357"/>
    <cellStyle name="Total 2 5 3 6" xfId="22697"/>
    <cellStyle name="Total 2 5 4" xfId="20875"/>
    <cellStyle name="Total 2 5 4 2" xfId="20996"/>
    <cellStyle name="Total 2 5 4 3" xfId="21080"/>
    <cellStyle name="Total 2 5 4 4" xfId="21163"/>
    <cellStyle name="Total 2 5 4 5" xfId="21355"/>
    <cellStyle name="Total 2 5 4 6" xfId="22696"/>
    <cellStyle name="Total 2 5 5" xfId="20876"/>
    <cellStyle name="Total 2 5 5 2" xfId="20995"/>
    <cellStyle name="Total 2 5 5 3" xfId="21079"/>
    <cellStyle name="Total 2 5 5 4" xfId="21162"/>
    <cellStyle name="Total 2 5 5 5" xfId="21354"/>
    <cellStyle name="Total 2 5 5 6" xfId="22695"/>
    <cellStyle name="Total 2 6" xfId="20877"/>
    <cellStyle name="Total 2 6 2" xfId="20878"/>
    <cellStyle name="Total 2 6 2 2" xfId="20994"/>
    <cellStyle name="Total 2 6 2 3" xfId="21078"/>
    <cellStyle name="Total 2 6 2 4" xfId="21161"/>
    <cellStyle name="Total 2 6 2 5" xfId="21348"/>
    <cellStyle name="Total 2 6 2 6" xfId="22694"/>
    <cellStyle name="Total 2 6 3" xfId="20879"/>
    <cellStyle name="Total 2 6 3 2" xfId="20993"/>
    <cellStyle name="Total 2 6 3 3" xfId="21077"/>
    <cellStyle name="Total 2 6 3 4" xfId="21160"/>
    <cellStyle name="Total 2 6 3 5" xfId="21341"/>
    <cellStyle name="Total 2 6 3 6" xfId="22693"/>
    <cellStyle name="Total 2 6 4" xfId="20880"/>
    <cellStyle name="Total 2 6 4 2" xfId="20992"/>
    <cellStyle name="Total 2 6 4 3" xfId="21076"/>
    <cellStyle name="Total 2 6 4 4" xfId="21159"/>
    <cellStyle name="Total 2 6 4 5" xfId="21339"/>
    <cellStyle name="Total 2 6 4 6" xfId="22692"/>
    <cellStyle name="Total 2 6 5" xfId="20881"/>
    <cellStyle name="Total 2 6 5 2" xfId="20991"/>
    <cellStyle name="Total 2 6 5 3" xfId="21075"/>
    <cellStyle name="Total 2 6 5 4" xfId="22493"/>
    <cellStyle name="Total 2 6 5 5" xfId="22579"/>
    <cellStyle name="Total 2 6 5 6" xfId="22691"/>
    <cellStyle name="Total 2 7" xfId="20882"/>
    <cellStyle name="Total 2 7 2" xfId="20883"/>
    <cellStyle name="Total 2 7 2 2" xfId="20990"/>
    <cellStyle name="Total 2 7 2 3" xfId="21074"/>
    <cellStyle name="Total 2 7 2 4" xfId="21158"/>
    <cellStyle name="Total 2 7 2 5" xfId="21335"/>
    <cellStyle name="Total 2 7 2 6" xfId="22690"/>
    <cellStyle name="Total 2 7 3" xfId="20884"/>
    <cellStyle name="Total 2 7 3 2" xfId="20989"/>
    <cellStyle name="Total 2 7 3 3" xfId="21073"/>
    <cellStyle name="Total 2 7 3 4" xfId="21157"/>
    <cellStyle name="Total 2 7 3 5" xfId="21334"/>
    <cellStyle name="Total 2 7 3 6" xfId="22689"/>
    <cellStyle name="Total 2 7 4" xfId="20885"/>
    <cellStyle name="Total 2 7 4 2" xfId="20988"/>
    <cellStyle name="Total 2 7 4 3" xfId="21072"/>
    <cellStyle name="Total 2 7 4 4" xfId="21156"/>
    <cellStyle name="Total 2 7 4 5" xfId="21332"/>
    <cellStyle name="Total 2 7 4 6" xfId="22688"/>
    <cellStyle name="Total 2 7 5" xfId="20886"/>
    <cellStyle name="Total 2 7 5 2" xfId="20987"/>
    <cellStyle name="Total 2 7 5 3" xfId="21071"/>
    <cellStyle name="Total 2 7 5 4" xfId="21155"/>
    <cellStyle name="Total 2 7 5 5" xfId="21329"/>
    <cellStyle name="Total 2 7 5 6" xfId="22687"/>
    <cellStyle name="Total 2 8" xfId="20887"/>
    <cellStyle name="Total 2 8 2" xfId="20888"/>
    <cellStyle name="Total 2 8 2 2" xfId="20986"/>
    <cellStyle name="Total 2 8 2 3" xfId="21070"/>
    <cellStyle name="Total 2 8 2 4" xfId="21154"/>
    <cellStyle name="Total 2 8 2 5" xfId="21326"/>
    <cellStyle name="Total 2 8 2 6" xfId="22686"/>
    <cellStyle name="Total 2 8 3" xfId="20889"/>
    <cellStyle name="Total 2 8 3 2" xfId="20985"/>
    <cellStyle name="Total 2 8 3 3" xfId="21069"/>
    <cellStyle name="Total 2 8 3 4" xfId="21153"/>
    <cellStyle name="Total 2 8 3 5" xfId="21323"/>
    <cellStyle name="Total 2 8 3 6" xfId="22685"/>
    <cellStyle name="Total 2 8 4" xfId="20890"/>
    <cellStyle name="Total 2 8 4 2" xfId="20984"/>
    <cellStyle name="Total 2 8 4 3" xfId="21068"/>
    <cellStyle name="Total 2 8 4 4" xfId="21152"/>
    <cellStyle name="Total 2 8 4 5" xfId="21322"/>
    <cellStyle name="Total 2 8 4 6" xfId="22684"/>
    <cellStyle name="Total 2 8 5" xfId="20891"/>
    <cellStyle name="Total 2 8 5 2" xfId="20983"/>
    <cellStyle name="Total 2 8 5 3" xfId="21067"/>
    <cellStyle name="Total 2 8 5 4" xfId="21151"/>
    <cellStyle name="Total 2 8 5 5" xfId="21321"/>
    <cellStyle name="Total 2 8 5 6" xfId="22683"/>
    <cellStyle name="Total 2 9" xfId="20892"/>
    <cellStyle name="Total 2 9 2" xfId="20893"/>
    <cellStyle name="Total 2 9 2 2" xfId="20982"/>
    <cellStyle name="Total 2 9 2 3" xfId="21066"/>
    <cellStyle name="Total 2 9 2 4" xfId="21150"/>
    <cellStyle name="Total 2 9 2 5" xfId="21316"/>
    <cellStyle name="Total 2 9 2 6" xfId="22682"/>
    <cellStyle name="Total 2 9 3" xfId="20894"/>
    <cellStyle name="Total 2 9 3 2" xfId="20981"/>
    <cellStyle name="Total 2 9 3 3" xfId="21065"/>
    <cellStyle name="Total 2 9 3 4" xfId="21149"/>
    <cellStyle name="Total 2 9 3 5" xfId="21315"/>
    <cellStyle name="Total 2 9 3 6" xfId="22681"/>
    <cellStyle name="Total 2 9 4" xfId="20895"/>
    <cellStyle name="Total 2 9 4 2" xfId="20980"/>
    <cellStyle name="Total 2 9 4 3" xfId="21064"/>
    <cellStyle name="Total 2 9 4 4" xfId="21148"/>
    <cellStyle name="Total 2 9 4 5" xfId="21314"/>
    <cellStyle name="Total 2 9 4 6" xfId="22680"/>
    <cellStyle name="Total 2 9 5" xfId="20896"/>
    <cellStyle name="Total 2 9 5 2" xfId="20979"/>
    <cellStyle name="Total 2 9 5 3" xfId="21063"/>
    <cellStyle name="Total 2 9 5 4" xfId="21147"/>
    <cellStyle name="Total 2 9 5 5" xfId="21313"/>
    <cellStyle name="Total 2 9 5 6" xfId="22679"/>
    <cellStyle name="Total 3" xfId="20897"/>
    <cellStyle name="Total 3 2" xfId="20898"/>
    <cellStyle name="Total 3 2 2" xfId="20977"/>
    <cellStyle name="Total 3 2 3" xfId="21061"/>
    <cellStyle name="Total 3 2 4" xfId="21145"/>
    <cellStyle name="Total 3 2 5" xfId="21311"/>
    <cellStyle name="Total 3 2 6" xfId="22677"/>
    <cellStyle name="Total 3 3" xfId="20899"/>
    <cellStyle name="Total 3 3 2" xfId="20976"/>
    <cellStyle name="Total 3 3 3" xfId="21060"/>
    <cellStyle name="Total 3 3 4" xfId="21144"/>
    <cellStyle name="Total 3 3 5" xfId="21310"/>
    <cellStyle name="Total 3 3 6" xfId="22676"/>
    <cellStyle name="Total 3 4" xfId="20978"/>
    <cellStyle name="Total 3 5" xfId="21062"/>
    <cellStyle name="Total 3 6" xfId="21146"/>
    <cellStyle name="Total 3 7" xfId="21312"/>
    <cellStyle name="Total 3 8" xfId="22678"/>
    <cellStyle name="Total 4" xfId="20900"/>
    <cellStyle name="Total 4 2" xfId="20901"/>
    <cellStyle name="Total 4 2 2" xfId="20974"/>
    <cellStyle name="Total 4 2 3" xfId="21058"/>
    <cellStyle name="Total 4 2 4" xfId="21142"/>
    <cellStyle name="Total 4 2 5" xfId="21308"/>
    <cellStyle name="Total 4 2 6" xfId="22674"/>
    <cellStyle name="Total 4 3" xfId="20902"/>
    <cellStyle name="Total 4 3 2" xfId="20973"/>
    <cellStyle name="Total 4 3 3" xfId="21057"/>
    <cellStyle name="Total 4 3 4" xfId="21141"/>
    <cellStyle name="Total 4 3 5" xfId="21306"/>
    <cellStyle name="Total 4 3 6" xfId="22673"/>
    <cellStyle name="Total 4 4" xfId="20975"/>
    <cellStyle name="Total 4 5" xfId="21059"/>
    <cellStyle name="Total 4 6" xfId="21143"/>
    <cellStyle name="Total 4 7" xfId="21309"/>
    <cellStyle name="Total 4 8" xfId="22675"/>
    <cellStyle name="Total 5" xfId="20903"/>
    <cellStyle name="Total 5 2" xfId="20904"/>
    <cellStyle name="Total 5 2 2" xfId="20971"/>
    <cellStyle name="Total 5 2 3" xfId="21055"/>
    <cellStyle name="Total 5 2 4" xfId="21139"/>
    <cellStyle name="Total 5 2 5" xfId="21258"/>
    <cellStyle name="Total 5 2 6" xfId="22671"/>
    <cellStyle name="Total 5 3" xfId="20905"/>
    <cellStyle name="Total 5 3 2" xfId="20970"/>
    <cellStyle name="Total 5 3 3" xfId="21054"/>
    <cellStyle name="Total 5 3 4" xfId="21138"/>
    <cellStyle name="Total 5 3 5" xfId="21253"/>
    <cellStyle name="Total 5 3 6" xfId="22670"/>
    <cellStyle name="Total 5 4" xfId="20972"/>
    <cellStyle name="Total 5 5" xfId="21056"/>
    <cellStyle name="Total 5 6" xfId="21140"/>
    <cellStyle name="Total 5 7" xfId="21263"/>
    <cellStyle name="Total 5 8" xfId="22672"/>
    <cellStyle name="Total 6" xfId="20906"/>
    <cellStyle name="Total 6 2" xfId="20907"/>
    <cellStyle name="Total 6 2 2" xfId="20968"/>
    <cellStyle name="Total 6 2 3" xfId="21052"/>
    <cellStyle name="Total 6 2 4" xfId="21136"/>
    <cellStyle name="Total 6 2 5" xfId="21243"/>
    <cellStyle name="Total 6 2 6" xfId="22668"/>
    <cellStyle name="Total 6 3" xfId="20908"/>
    <cellStyle name="Total 6 3 2" xfId="20967"/>
    <cellStyle name="Total 6 3 3" xfId="21051"/>
    <cellStyle name="Total 6 3 4" xfId="21135"/>
    <cellStyle name="Total 6 3 5" xfId="21238"/>
    <cellStyle name="Total 6 3 6" xfId="22667"/>
    <cellStyle name="Total 6 4" xfId="20969"/>
    <cellStyle name="Total 6 5" xfId="21053"/>
    <cellStyle name="Total 6 6" xfId="21137"/>
    <cellStyle name="Total 6 7" xfId="21248"/>
    <cellStyle name="Total 6 8" xfId="22669"/>
    <cellStyle name="Total 7" xfId="20909"/>
    <cellStyle name="Total 7 2" xfId="20966"/>
    <cellStyle name="Total 7 3" xfId="21050"/>
    <cellStyle name="Total 7 4" xfId="21134"/>
    <cellStyle name="Total 7 5" xfId="21233"/>
    <cellStyle name="Total 7 6" xfId="22666"/>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tomashvili\AppData\Local\Microsoft\Windows\Temporary%20Internet%20Files\Content.Outlook\QGVQV4HV\Copy%20of%20Consolidated%20FS%20&amp;%20Disclosures_BOG%20Standalone_Q4%202018.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of Data Validation"/>
      <sheetName val="Table of Contents"/>
      <sheetName val="Instructions"/>
      <sheetName val="Error Control Panel"/>
      <sheetName val="Summary of Users"/>
      <sheetName val="General Info"/>
      <sheetName val="Ex_Rates"/>
      <sheetName val="Exh_1"/>
      <sheetName val="RC"/>
      <sheetName val="matrix"/>
      <sheetName val="NBG adj"/>
      <sheetName val="Sheet6"/>
      <sheetName val="Sheet4"/>
      <sheetName val="1.Trial Balance &amp; Mapping"/>
      <sheetName val="2.PAJE_Stand-alone"/>
      <sheetName val="3.PRJE_Stand-alone"/>
      <sheetName val="4.PCAJE_GROUP"/>
      <sheetName val="5.PCRJE_GROUP"/>
      <sheetName val="6.FS_Group Consolidated"/>
      <sheetName val="7.Equity RF_Group Consolidated"/>
      <sheetName val="8.Board Report Checks"/>
      <sheetName val="9.CF_Group Consolidated"/>
      <sheetName val="10.Note_Assets Held for Sale"/>
      <sheetName val="11.Notes to FS"/>
      <sheetName val="11.1 Note_Inv. Secur. (Others)"/>
      <sheetName val="11.2 Loans Concentr. - single"/>
      <sheetName val="11.3 Loans Concentr. - group"/>
      <sheetName val="11.4 FLR Concentration"/>
      <sheetName val="11.5.Note_Derivatives"/>
      <sheetName val="11.6 Amounts Due to Customers"/>
      <sheetName val="11.7.Note_RevenueToBeRecognized"/>
      <sheetName val="12.Note_Business Combinations"/>
      <sheetName val="13.Note_Pledged assets"/>
      <sheetName val="14.Note_Equity"/>
      <sheetName val="15.Investment Property"/>
      <sheetName val="16.Goodwill"/>
      <sheetName val="17.Intangibles"/>
      <sheetName val="18.PPE"/>
      <sheetName val="19.Deferred Tax Roll"/>
      <sheetName val="20.ECL Charges"/>
      <sheetName val="20.1.ECL Charges_Intercompany"/>
      <sheetName val="21.1.ECL Roll - Cash"/>
      <sheetName val="21.1.ECL Roll - Cash_IC"/>
      <sheetName val="21.2.ECL Roll - AmountsDue"/>
      <sheetName val="21.2.ECL Roll - AmountsDue_IC"/>
      <sheetName val="21.3.ECL Roll - Secur. Amort"/>
      <sheetName val="21.3.ECL Roll - Secur. Amort_IC"/>
      <sheetName val="21.4.ECL Roll - Secur. FVOCI"/>
      <sheetName val="21.4.ECL Roll - Secur. FVOCI_IC"/>
      <sheetName val="21.5.ECL Roll - Loans-Com"/>
      <sheetName val="21.5.ECL Roll - Loans-Com_IC"/>
      <sheetName val="21.6.ECL Roll - Loans-Mort"/>
      <sheetName val="21.6.ECL Roll - Loans-Mort_IC"/>
      <sheetName val="21.7.ECL Roll - Loans-Micro"/>
      <sheetName val="21.7.ECL Roll - Loans-Micro_IC"/>
      <sheetName val="21.8.ECL Roll - Loans-Cons."/>
      <sheetName val="21.8.ECL Roll - Loans-Cons._IC"/>
      <sheetName val="21.9.ECL Roll - Loans-Pawn"/>
      <sheetName val="21.9.ECL Roll - Loans-Pawn_IC"/>
      <sheetName val="21.10.ECL Roll - FLR"/>
      <sheetName val="21.10.ECL Roll - FLR_IC"/>
      <sheetName val="21.11.ECL Roll - AR"/>
      <sheetName val="21.11.ECL Roll - AR_IC"/>
      <sheetName val="21.12.ECL Roll - Oth.Fin.Ass"/>
      <sheetName val="21.12.ECL Roll - Oth.Fin.Ass_IC"/>
      <sheetName val="21.13.ECL Roll - Fin.Gur"/>
      <sheetName val="21.13.ECL Roll - Fin.Gur_IC"/>
      <sheetName val="21.14.ECL Roll - LOC"/>
      <sheetName val="21.14.ECL Roll - LOC_IC"/>
      <sheetName val="21.15.ECL Roll - Oth.Fin.Com"/>
      <sheetName val="21.15.ECL Roll - Oth.Fin.Com_IC"/>
      <sheetName val="22.1.Grading - Cash"/>
      <sheetName val="22.1.Grading - Cash_IC"/>
      <sheetName val="22.2.Grading - AmountsDue"/>
      <sheetName val="22.2.Grading - AmountsDue_IC"/>
      <sheetName val="22.3.Grading - Secur. Amort"/>
      <sheetName val="22.3.Grading - Secur. Amort_IC"/>
      <sheetName val="22.4.Grading - Secur. FVOCI"/>
      <sheetName val="22.4.Grading - Secur. FVOCI_IC"/>
      <sheetName val="22.5.Grading - Loans-Com"/>
      <sheetName val="22.5.Grading - Loans-Com_IC"/>
      <sheetName val="22.6.Grading - Loans-Mort"/>
      <sheetName val="22.6.Grading - Loans-Mort_IC"/>
      <sheetName val="22.7.Grading - Loans-Micro"/>
      <sheetName val="22.7.Grading - Loans-Micro_IC"/>
      <sheetName val="22.8.Grading - Loans-Cons."/>
      <sheetName val="22.8.Grading - Loans-Cons._IC"/>
      <sheetName val="22.9.Grading - Loans-Pawn"/>
      <sheetName val="22.9.Grading - Loans-Pawn_IC"/>
      <sheetName val="22.10.Grading - FLR"/>
      <sheetName val="22.10.Grading - FLR_IC"/>
      <sheetName val="22.11.Grading - AR"/>
      <sheetName val="22.11.Grading - AR_IC"/>
      <sheetName val="22.12.Grading - Oth.Fin.Ass"/>
      <sheetName val="22.12.Grading - Oth.Fin.Ass_IC"/>
      <sheetName val="22.13.Grading - Fin.Gur"/>
      <sheetName val="22.13.Grading - Fin.Gur_IC"/>
      <sheetName val="22.14.Grading - LOC"/>
      <sheetName val="22.14.Grading - LOC_IC"/>
      <sheetName val="22.15.Grading - Oth.Fin.Com"/>
      <sheetName val="22.15.Grading - Oth.Fin.Com_IC"/>
      <sheetName val="23.Forward Looking Assumptions"/>
      <sheetName val="24.Grades"/>
      <sheetName val="25.Fin.Asset.Modifications"/>
      <sheetName val="26.Geographic Concentration"/>
      <sheetName val="27.Liquidity Ratios"/>
      <sheetName val="28.Maturity_Undiscounted"/>
      <sheetName val="29.Interest Rate Risk"/>
      <sheetName val="30.Currency Risk"/>
      <sheetName val="31.Prepayment Risk"/>
      <sheetName val="32.Fair Value Hierarchy"/>
      <sheetName val="33.Financial Instruments"/>
      <sheetName val="34.Fair Values of FI"/>
      <sheetName val="35.Maturity Analysis"/>
      <sheetName val="35.1.Maturity Analysis_GEL"/>
      <sheetName val="35.2.Maturity Analysis_FC"/>
      <sheetName val="36.Maturity Analysis (Add)"/>
      <sheetName val="37.Related Parties"/>
      <sheetName val="37.1.Related Parties_per unit"/>
      <sheetName val="37.2.Management Compensation"/>
      <sheetName val="38.Note_Capital Adequacy"/>
      <sheetName val="50.IFRS 9 Transition Note"/>
      <sheetName val="51.IFRS 16 Impact"/>
    </sheetNames>
    <sheetDataSet>
      <sheetData sheetId="0">
        <row r="632">
          <cell r="C632" t="str">
            <v>Cash and cash equivalents</v>
          </cell>
        </row>
        <row r="633">
          <cell r="C633" t="str">
            <v>Less: Allowance for impairment losses (Cash)</v>
          </cell>
        </row>
        <row r="634">
          <cell r="C634" t="str">
            <v>Amounts due from credit institutions</v>
          </cell>
        </row>
        <row r="635">
          <cell r="C635" t="str">
            <v>Less: Allowance for impairment losses (AmountsDue)</v>
          </cell>
        </row>
        <row r="636">
          <cell r="C636" t="str">
            <v>Investment securities</v>
          </cell>
        </row>
        <row r="637">
          <cell r="C637" t="str">
            <v>Less: Allowance for impairment losses (Invest.Secur.)</v>
          </cell>
        </row>
        <row r="638">
          <cell r="C638" t="str">
            <v>Loans to customers</v>
          </cell>
        </row>
        <row r="639">
          <cell r="C639" t="str">
            <v>Less: Allowance for impairment losses (Loans)</v>
          </cell>
        </row>
        <row r="640">
          <cell r="C640" t="str">
            <v>Finance lease receivables</v>
          </cell>
        </row>
        <row r="641">
          <cell r="C641" t="str">
            <v>Less: Allowance for impairment losses (FLR)</v>
          </cell>
        </row>
        <row r="642">
          <cell r="C642" t="str">
            <v>Accounts receivable and other loans</v>
          </cell>
        </row>
        <row r="643">
          <cell r="C643" t="str">
            <v>Less: Allowance for impairment losses (AR)</v>
          </cell>
        </row>
        <row r="644">
          <cell r="C644" t="str">
            <v>Insurance premiums receivable</v>
          </cell>
        </row>
        <row r="645">
          <cell r="C645" t="str">
            <v>Less: Allowance for impairment losses (Insurance)</v>
          </cell>
        </row>
        <row r="646">
          <cell r="C646" t="str">
            <v>Reinsurance assets</v>
          </cell>
        </row>
        <row r="647">
          <cell r="C647" t="str">
            <v>Less: Allowance for impairment losses (ReInsurance)</v>
          </cell>
        </row>
        <row r="648">
          <cell r="C648" t="str">
            <v>Prepayments</v>
          </cell>
        </row>
        <row r="649">
          <cell r="C649" t="str">
            <v>Less: Allowance for impairment losses (Prepayments)</v>
          </cell>
        </row>
        <row r="650">
          <cell r="C650" t="str">
            <v>Inventories</v>
          </cell>
        </row>
        <row r="651">
          <cell r="C651" t="str">
            <v>Assets held-for-sale</v>
          </cell>
        </row>
        <row r="652">
          <cell r="C652" t="str">
            <v>Less: Allowance for impairment losses (Assets HFS)</v>
          </cell>
        </row>
        <row r="653">
          <cell r="C653" t="str">
            <v>Investment property</v>
          </cell>
        </row>
        <row r="654">
          <cell r="C654" t="str">
            <v>Property and equipment</v>
          </cell>
        </row>
        <row r="655">
          <cell r="C655" t="str">
            <v xml:space="preserve">Less: accumulated depreciation and impairment </v>
          </cell>
        </row>
        <row r="656">
          <cell r="C656" t="str">
            <v>Intangible assets</v>
          </cell>
        </row>
        <row r="657">
          <cell r="C657" t="str">
            <v xml:space="preserve">Less: accumulated amortization and impairment </v>
          </cell>
        </row>
        <row r="658">
          <cell r="C658" t="str">
            <v>Investments in associates</v>
          </cell>
        </row>
        <row r="659">
          <cell r="C659" t="str">
            <v>Less: Allowance for impairment losses (Associates)</v>
          </cell>
        </row>
        <row r="660">
          <cell r="C660" t="str">
            <v>Investments in non-consolidated subsidiaries</v>
          </cell>
        </row>
        <row r="661">
          <cell r="C661" t="str">
            <v>Less: Allowance for impairment losses (Subsidiaries)</v>
          </cell>
        </row>
        <row r="662">
          <cell r="C662" t="str">
            <v xml:space="preserve">Goodwill </v>
          </cell>
        </row>
        <row r="663">
          <cell r="C663" t="str">
            <v>Current income tax assets</v>
          </cell>
        </row>
        <row r="664">
          <cell r="C664" t="str">
            <v>Deferred income tax assets</v>
          </cell>
        </row>
        <row r="665">
          <cell r="C665" t="str">
            <v>Derivative financial assets</v>
          </cell>
        </row>
        <row r="666">
          <cell r="C666" t="str">
            <v>Other assets</v>
          </cell>
        </row>
        <row r="667">
          <cell r="C667" t="str">
            <v>Less: Allowance for impairment losses (Other assets)</v>
          </cell>
        </row>
        <row r="668">
          <cell r="C668" t="str">
            <v>Derivative financial liabilities</v>
          </cell>
        </row>
        <row r="669">
          <cell r="C669" t="str">
            <v>Amounts due to customers</v>
          </cell>
        </row>
        <row r="670">
          <cell r="C670" t="str">
            <v>Amounts owed to credit institutions</v>
          </cell>
        </row>
        <row r="671">
          <cell r="C671" t="str">
            <v xml:space="preserve">Debt securities issued </v>
          </cell>
        </row>
        <row r="672">
          <cell r="C672" t="str">
            <v>Accruals and deferred income</v>
          </cell>
        </row>
        <row r="673">
          <cell r="C673" t="str">
            <v>Insurance contract liabilities</v>
          </cell>
        </row>
        <row r="674">
          <cell r="C674" t="str">
            <v xml:space="preserve">Other insurance liabilities </v>
          </cell>
        </row>
        <row r="675">
          <cell r="C675" t="str">
            <v>Pension benefit obligations</v>
          </cell>
        </row>
        <row r="676">
          <cell r="C676" t="str">
            <v>Provisions</v>
          </cell>
        </row>
        <row r="677">
          <cell r="C677" t="str">
            <v>Liabilities directly associated with assets held for sale</v>
          </cell>
        </row>
        <row r="678">
          <cell r="C678" t="str">
            <v>Current income tax liabilities</v>
          </cell>
        </row>
        <row r="679">
          <cell r="C679" t="str">
            <v>Deferred income tax liabilities</v>
          </cell>
        </row>
        <row r="680">
          <cell r="C680" t="str">
            <v>Other liabilities</v>
          </cell>
        </row>
        <row r="681">
          <cell r="C681" t="str">
            <v xml:space="preserve">Share capital </v>
          </cell>
        </row>
        <row r="682">
          <cell r="C682" t="str">
            <v>Additional paid-in capital</v>
          </cell>
        </row>
        <row r="683">
          <cell r="C683" t="str">
            <v>Treasury shares</v>
          </cell>
        </row>
        <row r="684">
          <cell r="C684" t="str">
            <v xml:space="preserve"> - Revaluation of property and equipment reclassified to investment property, net of tax </v>
          </cell>
        </row>
        <row r="685">
          <cell r="C685" t="str">
            <v xml:space="preserve"> - Unrealised gains (losses) on investments in debt instruments</v>
          </cell>
        </row>
        <row r="686">
          <cell r="C686" t="str">
            <v xml:space="preserve"> - Gains / (losses) from currency translation differences </v>
          </cell>
        </row>
        <row r="687">
          <cell r="C687" t="str">
            <v xml:space="preserve"> - Unrealised gains (losses) on investments in equity instruments</v>
          </cell>
        </row>
        <row r="688">
          <cell r="C688" t="str">
            <v xml:space="preserve"> - Unrealised fair value on financial liabilities due to change in own credit risk </v>
          </cell>
        </row>
        <row r="689">
          <cell r="C689" t="str">
            <v xml:space="preserve"> - Unrealised gains / (losses) from dilution in existing subsidiaries</v>
          </cell>
        </row>
        <row r="690">
          <cell r="C690" t="str">
            <v xml:space="preserve"> - Unrealised gains / (losses) from acquiring share in existing subsidiaries </v>
          </cell>
        </row>
        <row r="691">
          <cell r="C691" t="str">
            <v xml:space="preserve"> - Unrealised gains / (losses) from acquisition of an entity under common control</v>
          </cell>
        </row>
        <row r="692">
          <cell r="C692" t="str">
            <v xml:space="preserve"> - Other (to be reclassified to profit or loss)</v>
          </cell>
        </row>
        <row r="693">
          <cell r="C693" t="str">
            <v xml:space="preserve"> - Other (not to be reclassified to profit or loss)</v>
          </cell>
        </row>
        <row r="694">
          <cell r="C694" t="str">
            <v>Retained earnings / (accumulated deficit)</v>
          </cell>
        </row>
        <row r="695">
          <cell r="C695" t="str">
            <v>Non-controlling interests</v>
          </cell>
        </row>
        <row r="696">
          <cell r="C696" t="str">
            <v>I.Loans to customers</v>
          </cell>
        </row>
        <row r="697">
          <cell r="C697" t="str">
            <v>I.Investment securities</v>
          </cell>
        </row>
        <row r="698">
          <cell r="C698" t="str">
            <v>I.Amounts due from credit institutions</v>
          </cell>
        </row>
        <row r="699">
          <cell r="C699" t="str">
            <v>I.Finance lease receivables</v>
          </cell>
        </row>
        <row r="700">
          <cell r="C700" t="str">
            <v>I.Amounts due to customers</v>
          </cell>
        </row>
        <row r="701">
          <cell r="C701" t="str">
            <v>I.Amounts due to credit institutions</v>
          </cell>
        </row>
        <row r="702">
          <cell r="C702" t="str">
            <v>I.Debt securities issued</v>
          </cell>
        </row>
        <row r="703">
          <cell r="C703" t="str">
            <v>Deposit insurance fees</v>
          </cell>
        </row>
        <row r="704">
          <cell r="C704" t="str">
            <v>Fee and commission income</v>
          </cell>
        </row>
        <row r="705">
          <cell r="C705" t="str">
            <v>Fee and commission expense</v>
          </cell>
        </row>
        <row r="706">
          <cell r="C706" t="str">
            <v>Net real estate gains / (losses)</v>
          </cell>
        </row>
        <row r="707">
          <cell r="C707" t="str">
            <v>Net gains / (losses) on derecognition of financial assets measured at fair value through other comprehensive income</v>
          </cell>
        </row>
        <row r="708">
          <cell r="C708" t="str">
            <v>Net gains / (losses) on financial assets at fair value through profit or loss</v>
          </cell>
        </row>
        <row r="709">
          <cell r="C709" t="str">
            <v>Net gains / (losses) on derecognition of financial assets measured at amortised cost</v>
          </cell>
        </row>
        <row r="710">
          <cell r="C710" t="str">
            <v>Net gains / (losses) on modification of financial assets</v>
          </cell>
        </row>
        <row r="711">
          <cell r="C711" t="str">
            <v>Net gains / (losses) from revaluation of investment property</v>
          </cell>
        </row>
        <row r="712">
          <cell r="C712" t="str">
            <v>- dealing</v>
          </cell>
        </row>
        <row r="713">
          <cell r="C713" t="str">
            <v>- translation differences</v>
          </cell>
        </row>
        <row r="714">
          <cell r="C714" t="str">
            <v>Net insurance premiums earned</v>
          </cell>
        </row>
        <row r="715">
          <cell r="C715" t="str">
            <v>Net insurance claims incurred</v>
          </cell>
        </row>
        <row r="716">
          <cell r="C716" t="str">
            <v>Share of profit (loss) of associates accounted for under equity method</v>
          </cell>
        </row>
        <row r="717">
          <cell r="C717" t="str">
            <v>Other operating income</v>
          </cell>
        </row>
        <row r="718">
          <cell r="C718" t="str">
            <v>Net gains / (losses) from inter-company sale or purchase of equity investments under common control</v>
          </cell>
        </row>
        <row r="719">
          <cell r="C719" t="str">
            <v>Net gains / (losses) from inter-company sale or purchase of net assets under common control</v>
          </cell>
        </row>
        <row r="720">
          <cell r="C720" t="str">
            <v>Salaries and other employee benefits</v>
          </cell>
        </row>
        <row r="721">
          <cell r="C721" t="str">
            <v>Selling and administrative expenses</v>
          </cell>
        </row>
        <row r="722">
          <cell r="C722" t="str">
            <v>Depreciation expenses</v>
          </cell>
        </row>
        <row r="723">
          <cell r="C723" t="str">
            <v>Amortization expenses</v>
          </cell>
        </row>
        <row r="724">
          <cell r="C724" t="str">
            <v>Other operating expenses</v>
          </cell>
        </row>
        <row r="725">
          <cell r="C725" t="str">
            <v>Expected credit (loss) / recovery on cash and cash equivalents</v>
          </cell>
        </row>
        <row r="726">
          <cell r="C726" t="str">
            <v>Expected credit (loss) / recovery on amounts due from credit institutions</v>
          </cell>
        </row>
        <row r="727">
          <cell r="C727" t="str">
            <v>Expected credit (loss) / recovery on investment securities</v>
          </cell>
        </row>
        <row r="728">
          <cell r="C728" t="str">
            <v>Expected credit (loss) / recovery on loans to customers</v>
          </cell>
        </row>
        <row r="729">
          <cell r="C729" t="str">
            <v>Expected credit (loss) / recovery on finance lease receivables</v>
          </cell>
        </row>
        <row r="730">
          <cell r="C730" t="str">
            <v>Expected credit (loss) / recovery on accounts receivable and other loans</v>
          </cell>
        </row>
        <row r="731">
          <cell r="C731" t="str">
            <v>Expected credit (loss) / recovery on other financial assets</v>
          </cell>
        </row>
        <row r="732">
          <cell r="C732" t="str">
            <v>Expected credit (loss) / recovery on financial guarantees</v>
          </cell>
        </row>
        <row r="733">
          <cell r="C733" t="str">
            <v>Expected credit (loss) / recovery on letters of credit to customers</v>
          </cell>
        </row>
        <row r="734">
          <cell r="C734" t="str">
            <v>Expected credit (loss) / recovery on other financial commitments</v>
          </cell>
        </row>
        <row r="735">
          <cell r="C735" t="str">
            <v>Impairment (charge) / reversal on insurance premiums receivable</v>
          </cell>
        </row>
        <row r="736">
          <cell r="C736" t="str">
            <v>Impairment (charge) / reversal on reinsurance premiums receivable</v>
          </cell>
        </row>
        <row r="737">
          <cell r="C737" t="str">
            <v>Impairment (charge) / reversal on prepayments</v>
          </cell>
        </row>
        <row r="738">
          <cell r="C738" t="str">
            <v>Impairment of assets held for sale</v>
          </cell>
        </row>
        <row r="739">
          <cell r="C739" t="str">
            <v>Impairment of associates</v>
          </cell>
        </row>
        <row r="740">
          <cell r="C740" t="str">
            <v>Impairment of subsidiaries</v>
          </cell>
        </row>
        <row r="741">
          <cell r="C741" t="str">
            <v>Impairment of other assets</v>
          </cell>
        </row>
        <row r="742">
          <cell r="C742" t="str">
            <v>Impairment of property and equipment</v>
          </cell>
        </row>
        <row r="743">
          <cell r="C743" t="str">
            <v>Impairment of intangible assets</v>
          </cell>
        </row>
        <row r="744">
          <cell r="C744" t="str">
            <v>Impairment of goodwill</v>
          </cell>
        </row>
        <row r="745">
          <cell r="C745" t="str">
            <v>Other non-operating income</v>
          </cell>
        </row>
        <row r="746">
          <cell r="C746" t="str">
            <v>Other non-operating expense</v>
          </cell>
        </row>
        <row r="747">
          <cell r="C747" t="str">
            <v>Net gains / (losses) from discontinued operations</v>
          </cell>
        </row>
        <row r="748">
          <cell r="C748" t="str">
            <v>Income tax (expense) / benefit, current</v>
          </cell>
        </row>
        <row r="749">
          <cell r="C749" t="str">
            <v>Income tax (expense) / benefit, deferred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13" sqref="B13:B14"/>
    </sheetView>
  </sheetViews>
  <sheetFormatPr defaultRowHeight="15"/>
  <cols>
    <col min="1" max="1" width="9.7109375" style="86" bestFit="1" customWidth="1"/>
    <col min="2" max="2" width="128.7109375" style="67" bestFit="1" customWidth="1"/>
    <col min="3" max="3" width="39.42578125" customWidth="1"/>
  </cols>
  <sheetData>
    <row r="1" spans="1:3" s="1" customFormat="1">
      <c r="A1" s="84" t="s">
        <v>198</v>
      </c>
      <c r="B1" s="68" t="s">
        <v>199</v>
      </c>
      <c r="C1" s="65"/>
    </row>
    <row r="2" spans="1:3" s="69" customFormat="1">
      <c r="A2" s="85">
        <v>20</v>
      </c>
      <c r="B2" s="66" t="s">
        <v>107</v>
      </c>
    </row>
    <row r="3" spans="1:3" s="69" customFormat="1">
      <c r="A3" s="85">
        <v>21</v>
      </c>
      <c r="B3" s="66" t="s">
        <v>102</v>
      </c>
    </row>
    <row r="4" spans="1:3" s="69" customFormat="1">
      <c r="A4" s="85">
        <v>22</v>
      </c>
      <c r="B4" s="71" t="s">
        <v>119</v>
      </c>
    </row>
    <row r="5" spans="1:3" s="69" customFormat="1">
      <c r="A5" s="85">
        <v>23</v>
      </c>
      <c r="B5" s="71" t="s">
        <v>131</v>
      </c>
    </row>
    <row r="6" spans="1:3" s="69" customFormat="1">
      <c r="A6" s="85">
        <v>24</v>
      </c>
      <c r="B6" s="66" t="s">
        <v>195</v>
      </c>
    </row>
    <row r="7" spans="1:3" s="69" customFormat="1">
      <c r="A7" s="85">
        <v>25</v>
      </c>
      <c r="B7" s="70" t="s">
        <v>156</v>
      </c>
    </row>
    <row r="8" spans="1:3" s="69" customFormat="1">
      <c r="A8" s="85">
        <v>26</v>
      </c>
      <c r="B8" s="70" t="s">
        <v>169</v>
      </c>
    </row>
    <row r="9" spans="1:3" s="69" customFormat="1">
      <c r="A9" s="85">
        <v>27</v>
      </c>
      <c r="B9" s="70" t="s">
        <v>167</v>
      </c>
    </row>
    <row r="10" spans="1:3" s="1" customFormat="1">
      <c r="A10" s="87"/>
      <c r="B10" s="67"/>
      <c r="C10" s="65"/>
    </row>
    <row r="11" spans="1:3" s="1" customFormat="1" ht="30">
      <c r="A11" s="87"/>
      <c r="B11" s="75" t="s">
        <v>200</v>
      </c>
      <c r="C11" s="65"/>
    </row>
    <row r="13" spans="1:3">
      <c r="B13" s="162"/>
    </row>
    <row r="14" spans="1:3">
      <c r="B14" s="161"/>
    </row>
    <row r="15" spans="1:3">
      <c r="B15" s="16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88"/>
  <sheetViews>
    <sheetView tabSelected="1" zoomScale="55" zoomScaleNormal="55" workbookViewId="0">
      <pane xSplit="1" ySplit="4" topLeftCell="B5" activePane="bottomRight" state="frozen"/>
      <selection activeCell="B14" sqref="B14"/>
      <selection pane="topRight" activeCell="B14" sqref="B14"/>
      <selection pane="bottomLeft" activeCell="B14" sqref="B14"/>
      <selection pane="bottomRight" activeCell="U63" sqref="T63:U66"/>
    </sheetView>
  </sheetViews>
  <sheetFormatPr defaultColWidth="42.28515625" defaultRowHeight="15"/>
  <cols>
    <col min="1" max="1" width="11.140625" style="3" bestFit="1" customWidth="1"/>
    <col min="2" max="2" width="44" style="106" customWidth="1"/>
    <col min="3" max="3" width="32.85546875" style="107" customWidth="1"/>
    <col min="4" max="4" width="32.7109375" style="107" customWidth="1"/>
    <col min="5" max="5" width="32.85546875" style="3" customWidth="1"/>
    <col min="6" max="6" width="68.5703125" style="206" customWidth="1"/>
    <col min="7" max="7" width="14.5703125" style="3" bestFit="1" customWidth="1"/>
    <col min="8" max="8" width="16.7109375" style="3" bestFit="1" customWidth="1"/>
    <col min="9" max="10" width="16" style="3" bestFit="1" customWidth="1"/>
    <col min="11" max="11" width="15.7109375" style="3" bestFit="1" customWidth="1"/>
    <col min="12" max="12" width="16.7109375" style="3" bestFit="1" customWidth="1"/>
    <col min="13" max="13" width="15.85546875" style="3" bestFit="1" customWidth="1"/>
    <col min="14" max="14" width="16.7109375" style="3" bestFit="1" customWidth="1"/>
    <col min="15" max="15" width="14.28515625" style="3" bestFit="1" customWidth="1"/>
    <col min="16" max="16" width="17.140625" style="3" bestFit="1" customWidth="1"/>
    <col min="17" max="18" width="14.5703125" style="3" bestFit="1" customWidth="1"/>
    <col min="19" max="19" width="14.28515625" style="3" bestFit="1" customWidth="1"/>
    <col min="20" max="20" width="17.140625" style="3" bestFit="1" customWidth="1"/>
    <col min="21" max="21" width="16.7109375" bestFit="1" customWidth="1"/>
  </cols>
  <sheetData>
    <row r="1" spans="1:21">
      <c r="A1" s="206" t="s">
        <v>104</v>
      </c>
      <c r="B1" s="131" t="s">
        <v>227</v>
      </c>
      <c r="D1" s="114"/>
      <c r="E1" s="103"/>
      <c r="J1" s="103"/>
    </row>
    <row r="2" spans="1:21" s="9" customFormat="1">
      <c r="A2" s="9" t="s">
        <v>105</v>
      </c>
      <c r="B2" s="132">
        <v>44561</v>
      </c>
      <c r="C2" s="108"/>
      <c r="D2" s="207"/>
      <c r="E2" s="175"/>
      <c r="F2" s="208"/>
      <c r="G2" s="175"/>
      <c r="H2" s="175"/>
      <c r="I2" s="175"/>
      <c r="J2" s="175"/>
      <c r="K2" s="175"/>
      <c r="L2" s="175"/>
      <c r="M2" s="175"/>
      <c r="N2" s="175"/>
      <c r="O2" s="175"/>
      <c r="P2" s="175"/>
      <c r="Q2" s="175"/>
      <c r="R2" s="175"/>
      <c r="S2" s="175"/>
      <c r="T2" s="175"/>
    </row>
    <row r="3" spans="1:21">
      <c r="A3" s="48"/>
      <c r="B3" s="104"/>
      <c r="C3" s="109"/>
      <c r="D3" s="109"/>
      <c r="E3" s="10"/>
      <c r="F3" s="209"/>
      <c r="G3" s="103"/>
      <c r="H3" s="103"/>
      <c r="I3" s="103"/>
      <c r="J3" s="103"/>
      <c r="K3" s="103"/>
      <c r="L3" s="103"/>
      <c r="M3" s="103"/>
      <c r="N3" s="103"/>
      <c r="O3" s="103"/>
      <c r="P3" s="103"/>
      <c r="Q3" s="103"/>
      <c r="R3" s="103"/>
      <c r="S3" s="103"/>
      <c r="T3" s="103"/>
    </row>
    <row r="4" spans="1:21" ht="15.75" thickBot="1">
      <c r="A4" s="176" t="s">
        <v>106</v>
      </c>
      <c r="B4" s="121" t="s">
        <v>107</v>
      </c>
      <c r="C4" s="122"/>
      <c r="D4" s="122"/>
      <c r="E4" s="10"/>
      <c r="F4" s="209"/>
      <c r="G4" s="103"/>
      <c r="H4" s="103"/>
      <c r="I4" s="103"/>
      <c r="J4" s="103"/>
      <c r="K4" s="103"/>
      <c r="L4" s="103"/>
      <c r="M4" s="103"/>
      <c r="N4" s="103"/>
      <c r="O4" s="103"/>
    </row>
    <row r="5" spans="1:21" s="33" customFormat="1">
      <c r="A5" s="90"/>
      <c r="B5" s="195"/>
      <c r="C5" s="177"/>
      <c r="D5" s="178"/>
      <c r="E5" s="199"/>
      <c r="F5" s="210"/>
      <c r="G5" s="246"/>
      <c r="H5" s="246"/>
      <c r="I5" s="246"/>
      <c r="J5" s="246"/>
      <c r="K5" s="246"/>
      <c r="L5" s="246"/>
      <c r="M5" s="246"/>
      <c r="N5" s="246"/>
      <c r="O5" s="246"/>
      <c r="P5" s="246"/>
      <c r="Q5" s="246"/>
      <c r="R5" s="246"/>
      <c r="S5" s="246"/>
      <c r="T5" s="247"/>
    </row>
    <row r="6" spans="1:21" s="33" customFormat="1">
      <c r="A6" s="241"/>
      <c r="B6" s="248" t="s">
        <v>32</v>
      </c>
      <c r="C6" s="248" t="s">
        <v>33</v>
      </c>
      <c r="D6" s="248" t="s">
        <v>34</v>
      </c>
      <c r="E6" s="248" t="s">
        <v>35</v>
      </c>
      <c r="F6" s="248" t="s">
        <v>36</v>
      </c>
      <c r="G6" s="249" t="s">
        <v>51</v>
      </c>
      <c r="H6" s="249"/>
      <c r="I6" s="249"/>
      <c r="J6" s="249"/>
      <c r="K6" s="249"/>
      <c r="L6" s="249"/>
      <c r="M6" s="249"/>
      <c r="N6" s="249"/>
      <c r="O6" s="249"/>
      <c r="P6" s="249"/>
      <c r="Q6" s="249"/>
      <c r="R6" s="249"/>
      <c r="S6" s="249"/>
      <c r="T6" s="250"/>
    </row>
    <row r="7" spans="1:21" s="33" customFormat="1">
      <c r="A7" s="241"/>
      <c r="B7" s="248"/>
      <c r="C7" s="248"/>
      <c r="D7" s="248"/>
      <c r="E7" s="248"/>
      <c r="F7" s="248"/>
      <c r="G7" s="112">
        <v>1</v>
      </c>
      <c r="H7" s="112">
        <v>2</v>
      </c>
      <c r="I7" s="112">
        <v>3</v>
      </c>
      <c r="J7" s="112">
        <v>4</v>
      </c>
      <c r="K7" s="112">
        <v>5</v>
      </c>
      <c r="L7" s="112">
        <v>6.1</v>
      </c>
      <c r="M7" s="112">
        <v>6.2</v>
      </c>
      <c r="N7" s="112">
        <v>6</v>
      </c>
      <c r="O7" s="112">
        <v>7</v>
      </c>
      <c r="P7" s="112">
        <v>8</v>
      </c>
      <c r="Q7" s="112">
        <v>9</v>
      </c>
      <c r="R7" s="112">
        <v>10</v>
      </c>
      <c r="S7" s="112">
        <v>11</v>
      </c>
      <c r="T7" s="113">
        <v>12</v>
      </c>
    </row>
    <row r="8" spans="1:21" s="33" customFormat="1" ht="32.25">
      <c r="A8" s="241"/>
      <c r="B8" s="248"/>
      <c r="C8" s="248"/>
      <c r="D8" s="248"/>
      <c r="E8" s="248"/>
      <c r="F8" s="248"/>
      <c r="G8" s="46" t="s">
        <v>37</v>
      </c>
      <c r="H8" s="46" t="s">
        <v>38</v>
      </c>
      <c r="I8" s="46" t="s">
        <v>39</v>
      </c>
      <c r="J8" s="46" t="s">
        <v>40</v>
      </c>
      <c r="K8" s="46" t="s">
        <v>41</v>
      </c>
      <c r="L8" s="46" t="s">
        <v>42</v>
      </c>
      <c r="M8" s="46" t="s">
        <v>43</v>
      </c>
      <c r="N8" s="46" t="s">
        <v>44</v>
      </c>
      <c r="O8" s="46" t="s">
        <v>45</v>
      </c>
      <c r="P8" s="46" t="s">
        <v>46</v>
      </c>
      <c r="Q8" s="46" t="s">
        <v>47</v>
      </c>
      <c r="R8" s="46" t="s">
        <v>48</v>
      </c>
      <c r="S8" s="46" t="s">
        <v>49</v>
      </c>
      <c r="T8" s="49" t="s">
        <v>50</v>
      </c>
    </row>
    <row r="9" spans="1:21" ht="19.5" customHeight="1">
      <c r="A9" s="212"/>
      <c r="B9" s="211" t="s">
        <v>15</v>
      </c>
      <c r="C9" s="191">
        <v>1494452000</v>
      </c>
      <c r="D9" s="191">
        <v>1274067000</v>
      </c>
      <c r="E9" s="191">
        <v>1418736479.05</v>
      </c>
      <c r="F9" s="212" t="s">
        <v>202</v>
      </c>
      <c r="G9" s="191">
        <v>795127843.81999993</v>
      </c>
      <c r="H9" s="191">
        <v>48130605.459999993</v>
      </c>
      <c r="I9" s="191">
        <v>575478029.76999998</v>
      </c>
      <c r="J9" s="191">
        <v>0</v>
      </c>
      <c r="K9" s="191">
        <v>0</v>
      </c>
      <c r="L9" s="191">
        <v>0</v>
      </c>
      <c r="M9" s="191">
        <v>0</v>
      </c>
      <c r="N9" s="191">
        <v>0</v>
      </c>
      <c r="O9" s="191">
        <v>0</v>
      </c>
      <c r="P9" s="191">
        <v>0</v>
      </c>
      <c r="Q9" s="191">
        <v>0</v>
      </c>
      <c r="R9" s="191">
        <v>0</v>
      </c>
      <c r="S9" s="191">
        <v>0</v>
      </c>
      <c r="T9" s="135">
        <f>SUM(G9:K9)+N9+SUM(O9:S9)</f>
        <v>1418736479.05</v>
      </c>
      <c r="U9" s="204"/>
    </row>
    <row r="10" spans="1:21" ht="19.5" customHeight="1">
      <c r="A10" s="213"/>
      <c r="B10" s="211" t="s">
        <v>16</v>
      </c>
      <c r="C10" s="191">
        <v>1917939000</v>
      </c>
      <c r="D10" s="191">
        <v>1892402000</v>
      </c>
      <c r="E10" s="191">
        <v>1892673704.3099999</v>
      </c>
      <c r="F10" s="213" t="s">
        <v>226</v>
      </c>
      <c r="G10" s="191">
        <v>0</v>
      </c>
      <c r="H10" s="191">
        <v>1892131625.24</v>
      </c>
      <c r="I10" s="191">
        <v>154880</v>
      </c>
      <c r="J10" s="191">
        <v>0</v>
      </c>
      <c r="K10" s="191">
        <v>0</v>
      </c>
      <c r="L10" s="191">
        <v>0</v>
      </c>
      <c r="M10" s="191">
        <v>0</v>
      </c>
      <c r="N10" s="191">
        <v>0</v>
      </c>
      <c r="O10" s="191">
        <v>387199.07</v>
      </c>
      <c r="P10" s="191">
        <v>0</v>
      </c>
      <c r="Q10" s="191">
        <v>0</v>
      </c>
      <c r="R10" s="191">
        <v>0</v>
      </c>
      <c r="S10" s="191">
        <v>0</v>
      </c>
      <c r="T10" s="135">
        <f t="shared" ref="T10:T24" si="0">SUM(G10:K10)+N10+SUM(O10:S10)</f>
        <v>1892673704.3099999</v>
      </c>
      <c r="U10" s="204"/>
    </row>
    <row r="11" spans="1:21" ht="19.5" customHeight="1">
      <c r="A11" s="213"/>
      <c r="B11" s="211" t="s">
        <v>17</v>
      </c>
      <c r="C11" s="191">
        <v>2563961000</v>
      </c>
      <c r="D11" s="191">
        <v>2494167000</v>
      </c>
      <c r="E11" s="191">
        <v>2493213781.8380003</v>
      </c>
      <c r="F11" s="213" t="s">
        <v>52</v>
      </c>
      <c r="G11" s="191">
        <v>0</v>
      </c>
      <c r="H11" s="191">
        <v>0</v>
      </c>
      <c r="I11" s="191">
        <v>0</v>
      </c>
      <c r="J11" s="191">
        <v>0</v>
      </c>
      <c r="K11" s="191">
        <v>2452491730.0180001</v>
      </c>
      <c r="L11" s="191">
        <v>0</v>
      </c>
      <c r="M11" s="191">
        <v>0</v>
      </c>
      <c r="N11" s="191">
        <v>0</v>
      </c>
      <c r="O11" s="191">
        <v>35860463.43</v>
      </c>
      <c r="P11" s="191">
        <v>0</v>
      </c>
      <c r="Q11" s="191">
        <v>4861588.3899999997</v>
      </c>
      <c r="R11" s="191">
        <v>0</v>
      </c>
      <c r="S11" s="191">
        <v>0</v>
      </c>
      <c r="T11" s="135">
        <f>SUM(G11:K11)+N11+SUM(O11:S11)</f>
        <v>2493213781.8380003</v>
      </c>
      <c r="U11" s="204"/>
    </row>
    <row r="12" spans="1:21" ht="19.5" customHeight="1">
      <c r="A12" s="212"/>
      <c r="B12" s="211" t="s">
        <v>217</v>
      </c>
      <c r="C12" s="191">
        <v>15998166000</v>
      </c>
      <c r="D12" s="191">
        <v>15264047000</v>
      </c>
      <c r="E12" s="191">
        <v>14942767234.255098</v>
      </c>
      <c r="F12" s="212" t="s">
        <v>53</v>
      </c>
      <c r="G12" s="191">
        <v>0</v>
      </c>
      <c r="H12" s="191">
        <v>0</v>
      </c>
      <c r="I12" s="191">
        <v>0</v>
      </c>
      <c r="J12" s="191">
        <v>0</v>
      </c>
      <c r="K12" s="191">
        <v>0</v>
      </c>
      <c r="L12" s="191">
        <v>15385154749.2076</v>
      </c>
      <c r="M12" s="191">
        <v>-614291231.34249997</v>
      </c>
      <c r="N12" s="191">
        <v>14770863517.865099</v>
      </c>
      <c r="O12" s="191">
        <v>147829601.98000002</v>
      </c>
      <c r="P12" s="191">
        <v>0</v>
      </c>
      <c r="Q12" s="191">
        <v>0</v>
      </c>
      <c r="R12" s="191">
        <v>0</v>
      </c>
      <c r="S12" s="191">
        <v>24074114.41</v>
      </c>
      <c r="T12" s="135">
        <f t="shared" si="0"/>
        <v>14942767234.255098</v>
      </c>
      <c r="U12" s="204"/>
    </row>
    <row r="13" spans="1:21" ht="19.5" customHeight="1">
      <c r="A13" s="213"/>
      <c r="B13" s="182" t="s">
        <v>218</v>
      </c>
      <c r="C13" s="191">
        <v>23432000</v>
      </c>
      <c r="D13" s="191">
        <v>21503000</v>
      </c>
      <c r="E13" s="191">
        <v>21503000</v>
      </c>
      <c r="F13" s="213" t="s">
        <v>52</v>
      </c>
      <c r="G13" s="191">
        <v>0</v>
      </c>
      <c r="H13" s="191">
        <v>0</v>
      </c>
      <c r="I13" s="191">
        <v>0</v>
      </c>
      <c r="J13" s="191">
        <v>0</v>
      </c>
      <c r="K13" s="191">
        <v>0</v>
      </c>
      <c r="L13" s="191">
        <v>0</v>
      </c>
      <c r="M13" s="191">
        <v>0</v>
      </c>
      <c r="N13" s="191">
        <v>0</v>
      </c>
      <c r="O13" s="191">
        <v>0</v>
      </c>
      <c r="P13" s="191">
        <v>0</v>
      </c>
      <c r="Q13" s="191">
        <v>0</v>
      </c>
      <c r="R13" s="191">
        <v>0</v>
      </c>
      <c r="S13" s="191">
        <v>21503000</v>
      </c>
      <c r="T13" s="135">
        <f t="shared" si="0"/>
        <v>21503000</v>
      </c>
      <c r="U13" s="204"/>
    </row>
    <row r="14" spans="1:21" ht="19.5" customHeight="1">
      <c r="A14" s="213"/>
      <c r="B14" s="211" t="s">
        <v>19</v>
      </c>
      <c r="C14" s="191">
        <v>58160000</v>
      </c>
      <c r="D14" s="191">
        <v>51126000</v>
      </c>
      <c r="E14" s="191">
        <v>51126000</v>
      </c>
      <c r="F14" s="213"/>
      <c r="G14" s="191">
        <v>0</v>
      </c>
      <c r="H14" s="191">
        <v>0</v>
      </c>
      <c r="I14" s="191">
        <v>0</v>
      </c>
      <c r="J14" s="191">
        <v>0</v>
      </c>
      <c r="K14" s="191">
        <v>0</v>
      </c>
      <c r="L14" s="191">
        <v>0</v>
      </c>
      <c r="M14" s="191">
        <v>0</v>
      </c>
      <c r="N14" s="191">
        <v>0</v>
      </c>
      <c r="O14" s="191">
        <v>0</v>
      </c>
      <c r="P14" s="191">
        <v>0</v>
      </c>
      <c r="Q14" s="191">
        <v>0</v>
      </c>
      <c r="R14" s="191">
        <v>0</v>
      </c>
      <c r="S14" s="191">
        <v>51126000</v>
      </c>
      <c r="T14" s="135">
        <f t="shared" si="0"/>
        <v>51126000</v>
      </c>
      <c r="U14" s="204"/>
    </row>
    <row r="15" spans="1:21" ht="19.5" customHeight="1">
      <c r="A15" s="213"/>
      <c r="B15" s="211" t="s">
        <v>219</v>
      </c>
      <c r="C15" s="191">
        <v>6243000</v>
      </c>
      <c r="D15" s="191">
        <v>6092000</v>
      </c>
      <c r="E15" s="191">
        <v>6092000</v>
      </c>
      <c r="F15" s="213"/>
      <c r="G15" s="191">
        <v>0</v>
      </c>
      <c r="H15" s="191">
        <v>0</v>
      </c>
      <c r="I15" s="191">
        <v>0</v>
      </c>
      <c r="J15" s="191">
        <v>0</v>
      </c>
      <c r="K15" s="191">
        <v>0</v>
      </c>
      <c r="L15" s="191">
        <v>0</v>
      </c>
      <c r="M15" s="191">
        <v>0</v>
      </c>
      <c r="N15" s="191">
        <v>0</v>
      </c>
      <c r="O15" s="191">
        <v>0</v>
      </c>
      <c r="P15" s="191">
        <v>0</v>
      </c>
      <c r="Q15" s="191">
        <v>0</v>
      </c>
      <c r="R15" s="191">
        <v>0</v>
      </c>
      <c r="S15" s="191">
        <v>6092000</v>
      </c>
      <c r="T15" s="135">
        <f t="shared" si="0"/>
        <v>6092000</v>
      </c>
      <c r="U15" s="204"/>
    </row>
    <row r="16" spans="1:21" ht="19.5" customHeight="1">
      <c r="A16" s="213"/>
      <c r="B16" s="211" t="s">
        <v>228</v>
      </c>
      <c r="C16" s="191">
        <v>77676000</v>
      </c>
      <c r="D16" s="191">
        <v>73441000</v>
      </c>
      <c r="E16" s="191">
        <v>72982412</v>
      </c>
      <c r="F16" s="213"/>
      <c r="G16" s="191">
        <v>0</v>
      </c>
      <c r="H16" s="191">
        <v>0</v>
      </c>
      <c r="I16" s="191">
        <v>0</v>
      </c>
      <c r="J16" s="191">
        <v>0</v>
      </c>
      <c r="K16" s="191">
        <v>0</v>
      </c>
      <c r="L16" s="191">
        <v>0</v>
      </c>
      <c r="M16" s="191">
        <v>0</v>
      </c>
      <c r="N16" s="191">
        <v>0</v>
      </c>
      <c r="O16" s="191">
        <v>0</v>
      </c>
      <c r="P16" s="191">
        <v>0</v>
      </c>
      <c r="Q16" s="191">
        <v>0</v>
      </c>
      <c r="R16" s="191">
        <v>72982412</v>
      </c>
      <c r="S16" s="191">
        <v>0</v>
      </c>
      <c r="T16" s="135">
        <f t="shared" si="0"/>
        <v>72982412</v>
      </c>
      <c r="U16" s="204"/>
    </row>
    <row r="17" spans="1:21" ht="19.5" customHeight="1">
      <c r="A17" s="213"/>
      <c r="B17" s="211" t="s">
        <v>18</v>
      </c>
      <c r="C17" s="191">
        <v>231707000</v>
      </c>
      <c r="D17" s="191">
        <v>218793000</v>
      </c>
      <c r="E17" s="191">
        <v>86311043.585951701</v>
      </c>
      <c r="F17" s="213" t="s">
        <v>204</v>
      </c>
      <c r="G17" s="191">
        <v>0</v>
      </c>
      <c r="H17" s="191">
        <v>0</v>
      </c>
      <c r="I17" s="191">
        <v>0</v>
      </c>
      <c r="J17" s="191">
        <v>0</v>
      </c>
      <c r="K17" s="191">
        <v>0</v>
      </c>
      <c r="L17" s="191">
        <v>0</v>
      </c>
      <c r="M17" s="191">
        <v>0</v>
      </c>
      <c r="N17" s="191">
        <v>0</v>
      </c>
      <c r="O17" s="191">
        <v>0</v>
      </c>
      <c r="P17" s="191">
        <v>78712225.854701698</v>
      </c>
      <c r="Q17" s="191">
        <v>0</v>
      </c>
      <c r="R17" s="191">
        <v>7598817.7312500002</v>
      </c>
      <c r="S17" s="191">
        <v>0</v>
      </c>
      <c r="T17" s="135">
        <f t="shared" si="0"/>
        <v>86311043.585951701</v>
      </c>
      <c r="U17" s="204"/>
    </row>
    <row r="18" spans="1:21" ht="19.5" customHeight="1">
      <c r="A18" s="213"/>
      <c r="B18" s="211" t="s">
        <v>20</v>
      </c>
      <c r="C18" s="191">
        <v>343025000</v>
      </c>
      <c r="D18" s="191">
        <v>327243000</v>
      </c>
      <c r="E18" s="191">
        <v>288609229.41500002</v>
      </c>
      <c r="F18" s="213" t="s">
        <v>204</v>
      </c>
      <c r="G18" s="191">
        <v>0</v>
      </c>
      <c r="H18" s="191">
        <v>0</v>
      </c>
      <c r="I18" s="191">
        <v>0</v>
      </c>
      <c r="J18" s="191">
        <v>0</v>
      </c>
      <c r="K18" s="191">
        <v>0</v>
      </c>
      <c r="L18" s="191">
        <v>0</v>
      </c>
      <c r="M18" s="191">
        <v>0</v>
      </c>
      <c r="N18" s="191">
        <v>0</v>
      </c>
      <c r="O18" s="191">
        <v>0</v>
      </c>
      <c r="P18" s="191">
        <v>0</v>
      </c>
      <c r="Q18" s="191">
        <v>0</v>
      </c>
      <c r="R18" s="191">
        <v>288609229.41500002</v>
      </c>
      <c r="S18" s="191">
        <v>0</v>
      </c>
      <c r="T18" s="135">
        <f t="shared" si="0"/>
        <v>288609229.41500002</v>
      </c>
      <c r="U18" s="204"/>
    </row>
    <row r="19" spans="1:21" ht="19.5" customHeight="1">
      <c r="A19" s="213"/>
      <c r="B19" s="211" t="s">
        <v>22</v>
      </c>
      <c r="C19" s="191">
        <v>33453000</v>
      </c>
      <c r="D19" s="191">
        <v>33453000</v>
      </c>
      <c r="E19" s="191">
        <v>33331343</v>
      </c>
      <c r="F19" s="213" t="s">
        <v>204</v>
      </c>
      <c r="G19" s="191"/>
      <c r="H19" s="191"/>
      <c r="I19" s="191"/>
      <c r="J19" s="191"/>
      <c r="K19" s="191"/>
      <c r="L19" s="191"/>
      <c r="M19" s="191"/>
      <c r="N19" s="191"/>
      <c r="O19" s="191"/>
      <c r="P19" s="191"/>
      <c r="Q19" s="191">
        <v>0</v>
      </c>
      <c r="R19" s="191">
        <v>33331343</v>
      </c>
      <c r="S19" s="191"/>
      <c r="T19" s="135">
        <f t="shared" si="0"/>
        <v>33331343</v>
      </c>
      <c r="U19" s="204"/>
    </row>
    <row r="20" spans="1:21" ht="19.5" customHeight="1">
      <c r="A20" s="213"/>
      <c r="B20" s="211" t="s">
        <v>21</v>
      </c>
      <c r="C20" s="191">
        <v>124775000</v>
      </c>
      <c r="D20" s="191">
        <v>115838000</v>
      </c>
      <c r="E20" s="191">
        <v>105565066.83000001</v>
      </c>
      <c r="F20" s="213" t="s">
        <v>204</v>
      </c>
      <c r="G20" s="191">
        <v>0</v>
      </c>
      <c r="H20" s="191">
        <v>0</v>
      </c>
      <c r="I20" s="191">
        <v>0</v>
      </c>
      <c r="J20" s="191">
        <v>0</v>
      </c>
      <c r="K20" s="191">
        <v>0</v>
      </c>
      <c r="L20" s="191">
        <v>0</v>
      </c>
      <c r="M20" s="191">
        <v>0</v>
      </c>
      <c r="N20" s="191">
        <v>0</v>
      </c>
      <c r="O20" s="191">
        <v>0</v>
      </c>
      <c r="P20" s="191">
        <v>0</v>
      </c>
      <c r="Q20" s="191">
        <v>0</v>
      </c>
      <c r="R20" s="191">
        <v>105565066.83000001</v>
      </c>
      <c r="S20" s="191">
        <v>0</v>
      </c>
      <c r="T20" s="135">
        <f t="shared" si="0"/>
        <v>105565066.83000001</v>
      </c>
      <c r="U20" s="204"/>
    </row>
    <row r="21" spans="1:21" ht="19.5" customHeight="1">
      <c r="A21" s="213"/>
      <c r="B21" s="211" t="s">
        <v>229</v>
      </c>
      <c r="C21" s="191"/>
      <c r="D21" s="191">
        <v>151311000</v>
      </c>
      <c r="E21" s="191">
        <v>138000740.68000001</v>
      </c>
      <c r="F21" s="213" t="s">
        <v>204</v>
      </c>
      <c r="G21" s="191"/>
      <c r="H21" s="191"/>
      <c r="I21" s="191"/>
      <c r="J21" s="191"/>
      <c r="K21" s="191"/>
      <c r="L21" s="191"/>
      <c r="M21" s="191"/>
      <c r="N21" s="191"/>
      <c r="O21" s="191"/>
      <c r="P21" s="191"/>
      <c r="Q21" s="191">
        <v>138000740.68000001</v>
      </c>
      <c r="R21" s="191"/>
      <c r="S21" s="191"/>
      <c r="T21" s="135">
        <f t="shared" si="0"/>
        <v>138000740.68000001</v>
      </c>
      <c r="U21" s="204"/>
    </row>
    <row r="22" spans="1:21" ht="19.5" customHeight="1">
      <c r="A22" s="212"/>
      <c r="B22" s="211" t="s">
        <v>220</v>
      </c>
      <c r="C22" s="191">
        <v>292000</v>
      </c>
      <c r="D22" s="191" t="s">
        <v>240</v>
      </c>
      <c r="E22" s="191">
        <v>0</v>
      </c>
      <c r="F22" s="212" t="s">
        <v>205</v>
      </c>
      <c r="G22" s="191">
        <v>0</v>
      </c>
      <c r="H22" s="191">
        <v>0</v>
      </c>
      <c r="I22" s="191">
        <v>0</v>
      </c>
      <c r="J22" s="191">
        <v>0</v>
      </c>
      <c r="K22" s="191">
        <v>0</v>
      </c>
      <c r="L22" s="191">
        <v>0</v>
      </c>
      <c r="M22" s="191">
        <v>0</v>
      </c>
      <c r="N22" s="191">
        <v>0</v>
      </c>
      <c r="O22" s="191">
        <v>0</v>
      </c>
      <c r="P22" s="191">
        <v>0</v>
      </c>
      <c r="Q22" s="191">
        <v>0</v>
      </c>
      <c r="R22" s="191">
        <v>0</v>
      </c>
      <c r="S22" s="191"/>
      <c r="T22" s="135">
        <f t="shared" si="0"/>
        <v>0</v>
      </c>
      <c r="U22" s="204"/>
    </row>
    <row r="23" spans="1:21" ht="19.5" customHeight="1">
      <c r="A23" s="212"/>
      <c r="B23" s="211" t="s">
        <v>23</v>
      </c>
      <c r="C23" s="191">
        <v>241200000</v>
      </c>
      <c r="D23" s="191">
        <v>207456000</v>
      </c>
      <c r="E23" s="191">
        <v>219535234.06589997</v>
      </c>
      <c r="F23" s="212" t="s">
        <v>55</v>
      </c>
      <c r="G23" s="191">
        <v>0</v>
      </c>
      <c r="H23" s="191">
        <v>18585600</v>
      </c>
      <c r="I23" s="191">
        <v>0</v>
      </c>
      <c r="J23" s="191">
        <v>303</v>
      </c>
      <c r="K23" s="191">
        <v>0</v>
      </c>
      <c r="L23" s="191">
        <v>0</v>
      </c>
      <c r="M23" s="191">
        <v>0</v>
      </c>
      <c r="N23" s="191">
        <v>0</v>
      </c>
      <c r="O23" s="191">
        <v>262.86</v>
      </c>
      <c r="P23" s="191">
        <v>91750.932000000001</v>
      </c>
      <c r="Q23" s="191">
        <v>5320364.18</v>
      </c>
      <c r="R23" s="191">
        <v>0</v>
      </c>
      <c r="S23" s="191">
        <v>195536953.09389997</v>
      </c>
      <c r="T23" s="135">
        <f t="shared" si="0"/>
        <v>219535234.06589997</v>
      </c>
      <c r="U23" s="204"/>
    </row>
    <row r="24" spans="1:21" ht="19.5" customHeight="1">
      <c r="A24" s="213"/>
      <c r="B24" s="211" t="s">
        <v>24</v>
      </c>
      <c r="C24" s="191">
        <v>46731000</v>
      </c>
      <c r="D24" s="191">
        <v>46324000</v>
      </c>
      <c r="E24" s="191">
        <v>17736578.577048302</v>
      </c>
      <c r="F24" s="213" t="s">
        <v>52</v>
      </c>
      <c r="G24" s="191">
        <v>0</v>
      </c>
      <c r="H24" s="191">
        <v>0</v>
      </c>
      <c r="I24" s="191">
        <v>0</v>
      </c>
      <c r="J24" s="191">
        <v>0</v>
      </c>
      <c r="K24" s="191">
        <v>0</v>
      </c>
      <c r="L24" s="191">
        <v>0</v>
      </c>
      <c r="M24" s="191">
        <v>0</v>
      </c>
      <c r="N24" s="191">
        <v>0</v>
      </c>
      <c r="O24" s="191">
        <v>0</v>
      </c>
      <c r="P24" s="191">
        <v>15771191.283298301</v>
      </c>
      <c r="Q24" s="191">
        <v>0</v>
      </c>
      <c r="R24" s="191">
        <v>1965387.29375</v>
      </c>
      <c r="S24" s="191">
        <v>0</v>
      </c>
      <c r="T24" s="135">
        <f t="shared" si="0"/>
        <v>17736578.577048302</v>
      </c>
      <c r="U24" s="204"/>
    </row>
    <row r="25" spans="1:21" s="124" customFormat="1" ht="15.75" customHeight="1" thickBot="1">
      <c r="A25" s="123"/>
      <c r="B25" s="105" t="s">
        <v>201</v>
      </c>
      <c r="C25" s="111">
        <f>SUM(C9:C24)</f>
        <v>23161212000</v>
      </c>
      <c r="D25" s="111">
        <f>SUM(D9:D24)</f>
        <v>22177263000</v>
      </c>
      <c r="E25" s="111">
        <f t="shared" ref="E25:T25" si="1">SUM(E9:E24)</f>
        <v>21788183847.607002</v>
      </c>
      <c r="F25" s="214"/>
      <c r="G25" s="111">
        <f t="shared" si="1"/>
        <v>795127843.81999993</v>
      </c>
      <c r="H25" s="111">
        <f t="shared" si="1"/>
        <v>1958847830.7</v>
      </c>
      <c r="I25" s="111">
        <f t="shared" si="1"/>
        <v>575632909.76999998</v>
      </c>
      <c r="J25" s="111">
        <f t="shared" si="1"/>
        <v>303</v>
      </c>
      <c r="K25" s="111">
        <f t="shared" si="1"/>
        <v>2452491730.0180001</v>
      </c>
      <c r="L25" s="111">
        <f t="shared" si="1"/>
        <v>15385154749.2076</v>
      </c>
      <c r="M25" s="111">
        <f t="shared" si="1"/>
        <v>-614291231.34249997</v>
      </c>
      <c r="N25" s="111">
        <f t="shared" si="1"/>
        <v>14770863517.865099</v>
      </c>
      <c r="O25" s="111">
        <f t="shared" si="1"/>
        <v>184077527.34000003</v>
      </c>
      <c r="P25" s="111">
        <f t="shared" si="1"/>
        <v>94575168.069999993</v>
      </c>
      <c r="Q25" s="111">
        <f t="shared" si="1"/>
        <v>148182693.25</v>
      </c>
      <c r="R25" s="111">
        <f t="shared" si="1"/>
        <v>510052256.27000004</v>
      </c>
      <c r="S25" s="111">
        <f t="shared" si="1"/>
        <v>298332067.50389993</v>
      </c>
      <c r="T25" s="118">
        <f t="shared" si="1"/>
        <v>21788183847.607002</v>
      </c>
      <c r="U25" s="215"/>
    </row>
    <row r="26" spans="1:21" s="33" customFormat="1" ht="15.75" customHeight="1" thickBot="1">
      <c r="A26" s="42"/>
      <c r="B26" s="196"/>
      <c r="C26" s="133"/>
      <c r="D26" s="134"/>
      <c r="E26" s="196"/>
      <c r="F26" s="216"/>
      <c r="G26" s="244"/>
      <c r="H26" s="244"/>
      <c r="I26" s="244"/>
      <c r="J26" s="244"/>
      <c r="K26" s="244"/>
      <c r="L26" s="244"/>
      <c r="M26" s="244"/>
      <c r="N26" s="244"/>
      <c r="O26" s="244"/>
      <c r="P26" s="245"/>
      <c r="Q26"/>
      <c r="R26"/>
      <c r="S26"/>
      <c r="T26"/>
    </row>
    <row r="27" spans="1:21" s="33" customFormat="1" ht="15.75" customHeight="1">
      <c r="A27" s="242"/>
      <c r="B27" s="251" t="s">
        <v>56</v>
      </c>
      <c r="C27" s="251" t="s">
        <v>33</v>
      </c>
      <c r="D27" s="251" t="s">
        <v>34</v>
      </c>
      <c r="E27" s="251" t="s">
        <v>57</v>
      </c>
      <c r="F27" s="251" t="s">
        <v>36</v>
      </c>
      <c r="G27" s="252" t="s">
        <v>51</v>
      </c>
      <c r="H27" s="252"/>
      <c r="I27" s="252"/>
      <c r="J27" s="252"/>
      <c r="K27" s="252"/>
      <c r="L27" s="252"/>
      <c r="M27" s="252"/>
      <c r="N27" s="252"/>
      <c r="O27" s="252"/>
      <c r="P27" s="253"/>
      <c r="Q27" s="3"/>
      <c r="R27" s="3"/>
      <c r="S27" s="3"/>
      <c r="T27" s="3"/>
    </row>
    <row r="28" spans="1:21" s="33" customFormat="1" ht="15.75" customHeight="1">
      <c r="A28" s="243"/>
      <c r="B28" s="248"/>
      <c r="C28" s="248"/>
      <c r="D28" s="248"/>
      <c r="E28" s="248"/>
      <c r="F28" s="248"/>
      <c r="G28" s="47">
        <v>13</v>
      </c>
      <c r="H28" s="47">
        <v>14</v>
      </c>
      <c r="I28" s="47">
        <v>15</v>
      </c>
      <c r="J28" s="47">
        <v>16</v>
      </c>
      <c r="K28" s="47">
        <v>17</v>
      </c>
      <c r="L28" s="47">
        <v>18</v>
      </c>
      <c r="M28" s="47">
        <v>19</v>
      </c>
      <c r="N28" s="47">
        <v>20</v>
      </c>
      <c r="O28" s="47">
        <v>21</v>
      </c>
      <c r="P28" s="50">
        <v>22</v>
      </c>
      <c r="Q28" s="3"/>
      <c r="R28" s="3"/>
      <c r="S28" s="3"/>
      <c r="T28" s="3"/>
    </row>
    <row r="29" spans="1:21" s="33" customFormat="1" ht="32.25">
      <c r="A29" s="243"/>
      <c r="B29" s="248"/>
      <c r="C29" s="248"/>
      <c r="D29" s="248"/>
      <c r="E29" s="248"/>
      <c r="F29" s="248"/>
      <c r="G29" s="46" t="s">
        <v>58</v>
      </c>
      <c r="H29" s="46" t="s">
        <v>59</v>
      </c>
      <c r="I29" s="46" t="s">
        <v>60</v>
      </c>
      <c r="J29" s="46" t="s">
        <v>61</v>
      </c>
      <c r="K29" s="46" t="s">
        <v>62</v>
      </c>
      <c r="L29" s="46" t="s">
        <v>63</v>
      </c>
      <c r="M29" s="46" t="s">
        <v>64</v>
      </c>
      <c r="N29" s="46" t="s">
        <v>65</v>
      </c>
      <c r="O29" s="46" t="s">
        <v>66</v>
      </c>
      <c r="P29" s="49" t="s">
        <v>67</v>
      </c>
      <c r="Q29" s="3"/>
      <c r="R29" s="3"/>
      <c r="S29" s="3"/>
      <c r="T29" s="3"/>
    </row>
    <row r="30" spans="1:21" ht="15.75" customHeight="1">
      <c r="A30" s="212"/>
      <c r="B30" s="211" t="s">
        <v>221</v>
      </c>
      <c r="C30" s="191">
        <v>14081438000</v>
      </c>
      <c r="D30" s="191">
        <v>13573131000</v>
      </c>
      <c r="E30" s="191">
        <v>13618038900.356501</v>
      </c>
      <c r="F30" s="212" t="s">
        <v>68</v>
      </c>
      <c r="G30" s="191">
        <v>0</v>
      </c>
      <c r="H30" s="191">
        <v>3723673569.6564999</v>
      </c>
      <c r="I30" s="191">
        <v>3167478174.0099998</v>
      </c>
      <c r="J30" s="191">
        <v>6656307185.75</v>
      </c>
      <c r="K30" s="191">
        <v>0</v>
      </c>
      <c r="L30" s="191">
        <v>0</v>
      </c>
      <c r="M30" s="191">
        <v>65485698.519999996</v>
      </c>
      <c r="N30" s="191">
        <v>5094272.42</v>
      </c>
      <c r="O30" s="191"/>
      <c r="P30" s="135">
        <f>SUM(G30:O30)</f>
        <v>13618038900.356501</v>
      </c>
      <c r="Q30" s="204"/>
      <c r="R30" s="103"/>
    </row>
    <row r="31" spans="1:21" ht="15.75" customHeight="1">
      <c r="A31" s="213"/>
      <c r="B31" s="211" t="s">
        <v>222</v>
      </c>
      <c r="C31" s="191">
        <v>4118462000</v>
      </c>
      <c r="D31" s="191">
        <v>3760484000</v>
      </c>
      <c r="E31" s="191">
        <v>3760482866.4200001</v>
      </c>
      <c r="F31" s="213"/>
      <c r="G31" s="191">
        <v>255400536.29000002</v>
      </c>
      <c r="H31" s="191">
        <v>0</v>
      </c>
      <c r="I31" s="191">
        <v>0</v>
      </c>
      <c r="J31" s="191">
        <v>0</v>
      </c>
      <c r="K31" s="191">
        <v>0</v>
      </c>
      <c r="L31" s="191">
        <v>2828797170.1300001</v>
      </c>
      <c r="M31" s="191">
        <v>4105960</v>
      </c>
      <c r="N31" s="191">
        <v>0</v>
      </c>
      <c r="O31" s="191">
        <v>672179200</v>
      </c>
      <c r="P31" s="135">
        <f t="shared" ref="P31:P36" si="2">SUM(G31:O31)</f>
        <v>3760482866.4200001</v>
      </c>
      <c r="Q31" s="204"/>
      <c r="R31" s="103"/>
    </row>
    <row r="32" spans="1:21" ht="15.75" customHeight="1">
      <c r="A32" s="212"/>
      <c r="B32" s="211" t="s">
        <v>25</v>
      </c>
      <c r="C32" s="191">
        <v>1460479000</v>
      </c>
      <c r="D32" s="191">
        <v>1373095000</v>
      </c>
      <c r="E32" s="191">
        <v>1373071307.6900001</v>
      </c>
      <c r="F32" s="212" t="s">
        <v>203</v>
      </c>
      <c r="G32" s="191">
        <v>0</v>
      </c>
      <c r="H32" s="191">
        <v>0</v>
      </c>
      <c r="I32" s="191">
        <v>0</v>
      </c>
      <c r="J32" s="191">
        <v>0</v>
      </c>
      <c r="K32" s="191">
        <v>1045057965.85</v>
      </c>
      <c r="L32" s="191">
        <v>0</v>
      </c>
      <c r="M32" s="191">
        <v>18253341.84</v>
      </c>
      <c r="N32" s="191">
        <v>0</v>
      </c>
      <c r="O32" s="191">
        <v>309760000</v>
      </c>
      <c r="P32" s="135">
        <f t="shared" si="2"/>
        <v>1373071307.6900001</v>
      </c>
      <c r="Q32" s="204"/>
      <c r="R32" s="103"/>
    </row>
    <row r="33" spans="1:20" ht="15.75" customHeight="1">
      <c r="A33" s="213"/>
      <c r="B33" s="211" t="s">
        <v>223</v>
      </c>
      <c r="C33" s="191">
        <v>85098000</v>
      </c>
      <c r="D33" s="191">
        <v>81776000</v>
      </c>
      <c r="E33" s="191">
        <v>79937429</v>
      </c>
      <c r="F33" s="213" t="s">
        <v>206</v>
      </c>
      <c r="G33" s="191">
        <v>0</v>
      </c>
      <c r="H33" s="191">
        <v>0</v>
      </c>
      <c r="I33" s="191">
        <v>0</v>
      </c>
      <c r="J33" s="191">
        <v>0</v>
      </c>
      <c r="K33" s="191">
        <v>0</v>
      </c>
      <c r="L33" s="191">
        <v>0</v>
      </c>
      <c r="M33" s="191">
        <v>0</v>
      </c>
      <c r="N33" s="203">
        <v>79937429</v>
      </c>
      <c r="O33" s="191"/>
      <c r="P33" s="135">
        <f t="shared" si="2"/>
        <v>79937429</v>
      </c>
      <c r="Q33" s="205"/>
      <c r="R33" s="103"/>
    </row>
    <row r="34" spans="1:20" ht="15.75" customHeight="1">
      <c r="A34" s="213"/>
      <c r="B34" s="211" t="s">
        <v>224</v>
      </c>
      <c r="C34" s="191">
        <v>76600000</v>
      </c>
      <c r="D34" s="191">
        <v>71861000</v>
      </c>
      <c r="E34" s="191">
        <v>34329042.049999997</v>
      </c>
      <c r="F34" s="213" t="s">
        <v>207</v>
      </c>
      <c r="G34" s="191">
        <v>0</v>
      </c>
      <c r="H34" s="191">
        <v>0</v>
      </c>
      <c r="I34" s="191">
        <v>0</v>
      </c>
      <c r="J34" s="191">
        <v>0</v>
      </c>
      <c r="K34" s="191">
        <v>0</v>
      </c>
      <c r="L34" s="191">
        <v>0</v>
      </c>
      <c r="M34" s="191">
        <v>0</v>
      </c>
      <c r="N34" s="191">
        <v>34329042.049999997</v>
      </c>
      <c r="O34" s="191"/>
      <c r="P34" s="135">
        <f t="shared" si="2"/>
        <v>34329042.049999997</v>
      </c>
      <c r="Q34" s="204"/>
      <c r="R34" s="103"/>
    </row>
    <row r="35" spans="1:20" ht="15.75" customHeight="1">
      <c r="A35" s="212"/>
      <c r="B35" s="211" t="s">
        <v>225</v>
      </c>
      <c r="C35" s="191">
        <v>110868000</v>
      </c>
      <c r="D35" s="191">
        <v>107988000</v>
      </c>
      <c r="E35" s="191">
        <v>64116283.181955963</v>
      </c>
      <c r="F35" s="212" t="s">
        <v>206</v>
      </c>
      <c r="G35" s="191">
        <v>0</v>
      </c>
      <c r="H35" s="191">
        <v>0</v>
      </c>
      <c r="I35" s="191">
        <v>0</v>
      </c>
      <c r="J35" s="191">
        <v>0</v>
      </c>
      <c r="K35" s="191">
        <v>0</v>
      </c>
      <c r="L35" s="191">
        <v>0</v>
      </c>
      <c r="M35" s="191">
        <v>0</v>
      </c>
      <c r="N35" s="191">
        <v>64116283.181955963</v>
      </c>
      <c r="O35" s="191"/>
      <c r="P35" s="135">
        <f t="shared" si="2"/>
        <v>64116283.181955963</v>
      </c>
      <c r="Q35" s="204"/>
      <c r="R35" s="103"/>
    </row>
    <row r="36" spans="1:20" ht="15.75" customHeight="1">
      <c r="A36" s="212"/>
      <c r="B36" s="211" t="s">
        <v>26</v>
      </c>
      <c r="C36" s="191">
        <v>177044000</v>
      </c>
      <c r="D36" s="191">
        <v>171258000</v>
      </c>
      <c r="E36" s="191">
        <v>330139518.9174</v>
      </c>
      <c r="F36" s="212" t="s">
        <v>208</v>
      </c>
      <c r="G36" s="191">
        <v>0</v>
      </c>
      <c r="H36" s="191">
        <v>0</v>
      </c>
      <c r="I36" s="191">
        <v>0</v>
      </c>
      <c r="J36" s="191">
        <v>0</v>
      </c>
      <c r="K36" s="191">
        <v>0</v>
      </c>
      <c r="L36" s="191">
        <v>0</v>
      </c>
      <c r="M36" s="191">
        <v>3550845.73</v>
      </c>
      <c r="N36" s="191">
        <v>326588673.18739998</v>
      </c>
      <c r="O36" s="191"/>
      <c r="P36" s="135">
        <f t="shared" si="2"/>
        <v>330139518.9174</v>
      </c>
      <c r="Q36" s="204"/>
      <c r="R36" s="103"/>
    </row>
    <row r="37" spans="1:20" s="124" customFormat="1" ht="15.75" customHeight="1" thickBot="1">
      <c r="A37" s="123"/>
      <c r="B37" s="105" t="s">
        <v>69</v>
      </c>
      <c r="C37" s="111">
        <f>SUM(C30:C36)</f>
        <v>20109989000</v>
      </c>
      <c r="D37" s="111">
        <f>SUM(D30:D36)</f>
        <v>19139593000</v>
      </c>
      <c r="E37" s="111">
        <f t="shared" ref="E37:P37" si="3">SUM(E30:E36)</f>
        <v>19260115347.615856</v>
      </c>
      <c r="F37" s="214"/>
      <c r="G37" s="111">
        <f t="shared" si="3"/>
        <v>255400536.29000002</v>
      </c>
      <c r="H37" s="111">
        <f t="shared" si="3"/>
        <v>3723673569.6564999</v>
      </c>
      <c r="I37" s="111">
        <f t="shared" si="3"/>
        <v>3167478174.0099998</v>
      </c>
      <c r="J37" s="111">
        <f t="shared" si="3"/>
        <v>6656307185.75</v>
      </c>
      <c r="K37" s="111">
        <f t="shared" si="3"/>
        <v>1045057965.85</v>
      </c>
      <c r="L37" s="111">
        <f t="shared" si="3"/>
        <v>2828797170.1300001</v>
      </c>
      <c r="M37" s="111">
        <f t="shared" si="3"/>
        <v>91395846.090000004</v>
      </c>
      <c r="N37" s="111">
        <f t="shared" si="3"/>
        <v>510065699.83935595</v>
      </c>
      <c r="O37" s="111">
        <f t="shared" si="3"/>
        <v>981939200</v>
      </c>
      <c r="P37" s="118">
        <f t="shared" si="3"/>
        <v>19260115347.615856</v>
      </c>
      <c r="Q37" s="215"/>
      <c r="R37" s="103"/>
      <c r="S37" s="3"/>
      <c r="T37" s="3"/>
    </row>
    <row r="38" spans="1:20" s="33" customFormat="1" ht="15.75" customHeight="1" thickBot="1">
      <c r="A38" s="42"/>
      <c r="B38" s="136"/>
      <c r="C38" s="137"/>
      <c r="D38" s="138"/>
      <c r="E38" s="196"/>
      <c r="F38" s="216"/>
      <c r="G38" s="196"/>
      <c r="H38" s="196"/>
      <c r="I38" s="196"/>
      <c r="J38" s="196"/>
      <c r="K38" s="196"/>
      <c r="L38" s="196"/>
      <c r="M38" s="196"/>
      <c r="N38" s="196"/>
      <c r="O38"/>
      <c r="P38"/>
      <c r="Q38" s="103"/>
      <c r="R38" s="103"/>
      <c r="S38" s="3"/>
      <c r="T38" s="3"/>
    </row>
    <row r="39" spans="1:20" s="33" customFormat="1" ht="15.75" customHeight="1">
      <c r="A39" s="242"/>
      <c r="B39" s="254" t="s">
        <v>70</v>
      </c>
      <c r="C39" s="256" t="s">
        <v>33</v>
      </c>
      <c r="D39" s="256" t="s">
        <v>34</v>
      </c>
      <c r="E39" s="251" t="s">
        <v>57</v>
      </c>
      <c r="F39" s="258" t="s">
        <v>36</v>
      </c>
      <c r="G39" s="197" t="s">
        <v>51</v>
      </c>
      <c r="H39" s="197"/>
      <c r="I39" s="197"/>
      <c r="J39" s="197"/>
      <c r="K39" s="197"/>
      <c r="L39" s="197"/>
      <c r="M39" s="197"/>
      <c r="N39" s="198"/>
      <c r="O39"/>
      <c r="P39"/>
      <c r="Q39" s="3"/>
      <c r="R39" s="103"/>
      <c r="S39" s="3"/>
      <c r="T39" s="3"/>
    </row>
    <row r="40" spans="1:20" s="33" customFormat="1" ht="15.75" customHeight="1">
      <c r="A40" s="243"/>
      <c r="B40" s="255"/>
      <c r="C40" s="257"/>
      <c r="D40" s="257"/>
      <c r="E40" s="248"/>
      <c r="F40" s="259"/>
      <c r="G40" s="200">
        <v>23</v>
      </c>
      <c r="H40" s="200">
        <v>24</v>
      </c>
      <c r="I40" s="200">
        <v>25</v>
      </c>
      <c r="J40" s="200">
        <v>26</v>
      </c>
      <c r="K40" s="200">
        <v>27</v>
      </c>
      <c r="L40" s="200">
        <v>28</v>
      </c>
      <c r="M40" s="200">
        <v>29</v>
      </c>
      <c r="N40" s="201">
        <v>30</v>
      </c>
      <c r="O40" s="3"/>
      <c r="P40" s="48"/>
      <c r="Q40" s="3"/>
      <c r="R40" s="103"/>
      <c r="S40" s="3"/>
      <c r="T40" s="3"/>
    </row>
    <row r="41" spans="1:20" s="33" customFormat="1" ht="48.75" customHeight="1">
      <c r="A41" s="243"/>
      <c r="B41" s="255"/>
      <c r="C41" s="257"/>
      <c r="D41" s="257"/>
      <c r="E41" s="248"/>
      <c r="F41" s="259"/>
      <c r="G41" s="46" t="s">
        <v>71</v>
      </c>
      <c r="H41" s="46" t="s">
        <v>72</v>
      </c>
      <c r="I41" s="46" t="s">
        <v>73</v>
      </c>
      <c r="J41" s="46" t="s">
        <v>74</v>
      </c>
      <c r="K41" s="46" t="s">
        <v>75</v>
      </c>
      <c r="L41" s="46" t="s">
        <v>76</v>
      </c>
      <c r="M41" s="46" t="s">
        <v>77</v>
      </c>
      <c r="N41" s="49" t="s">
        <v>78</v>
      </c>
      <c r="O41" s="3"/>
      <c r="P41" s="48"/>
      <c r="Q41" s="3"/>
      <c r="R41" s="103"/>
      <c r="S41" s="3"/>
      <c r="T41" s="3"/>
    </row>
    <row r="42" spans="1:20" s="124" customFormat="1" ht="15.75" customHeight="1">
      <c r="A42" s="125"/>
      <c r="B42" s="36" t="s">
        <v>27</v>
      </c>
      <c r="C42" s="191">
        <v>27994000</v>
      </c>
      <c r="D42" s="191">
        <v>27994000</v>
      </c>
      <c r="E42" s="191">
        <f>N42</f>
        <v>27993660.18</v>
      </c>
      <c r="F42" s="217"/>
      <c r="G42" s="192">
        <v>27993660.18</v>
      </c>
      <c r="H42" s="192">
        <v>0</v>
      </c>
      <c r="I42" s="192">
        <v>0</v>
      </c>
      <c r="J42" s="192">
        <v>0</v>
      </c>
      <c r="K42" s="192">
        <v>0</v>
      </c>
      <c r="L42" s="192">
        <v>0</v>
      </c>
      <c r="M42" s="192">
        <v>0</v>
      </c>
      <c r="N42" s="135">
        <f>SUM(G42:M42)</f>
        <v>27993660.18</v>
      </c>
      <c r="O42" s="129"/>
      <c r="P42" s="126"/>
      <c r="Q42" s="127"/>
      <c r="R42" s="103"/>
      <c r="S42" s="22"/>
      <c r="T42" s="22"/>
    </row>
    <row r="43" spans="1:20" s="124" customFormat="1" ht="15.75" customHeight="1">
      <c r="A43" s="125"/>
      <c r="B43" s="36" t="s">
        <v>28</v>
      </c>
      <c r="C43" s="191">
        <v>180969000</v>
      </c>
      <c r="D43" s="191">
        <v>180233000</v>
      </c>
      <c r="E43" s="191">
        <f t="shared" ref="E43:E46" si="4">N43</f>
        <v>196689884.32999998</v>
      </c>
      <c r="F43" s="218" t="s">
        <v>209</v>
      </c>
      <c r="G43" s="193">
        <v>0</v>
      </c>
      <c r="H43" s="193">
        <v>0</v>
      </c>
      <c r="I43" s="193">
        <v>0</v>
      </c>
      <c r="J43" s="193">
        <v>196689884.32999998</v>
      </c>
      <c r="K43" s="193">
        <v>0</v>
      </c>
      <c r="L43" s="193">
        <v>0</v>
      </c>
      <c r="M43" s="193">
        <v>0</v>
      </c>
      <c r="N43" s="135">
        <f t="shared" ref="N43:N46" si="5">SUM(G43:M43)</f>
        <v>196689884.32999998</v>
      </c>
      <c r="O43" s="129"/>
      <c r="P43" s="22"/>
      <c r="Q43" s="22"/>
      <c r="R43" s="103"/>
      <c r="S43" s="22"/>
      <c r="T43" s="22"/>
    </row>
    <row r="44" spans="1:20" s="124" customFormat="1" ht="15.75" customHeight="1">
      <c r="A44" s="125"/>
      <c r="B44" s="36" t="s">
        <v>29</v>
      </c>
      <c r="C44" s="191">
        <v>-10000</v>
      </c>
      <c r="D44" s="191">
        <v>-10000</v>
      </c>
      <c r="E44" s="191">
        <f t="shared" si="4"/>
        <v>-3820195.59</v>
      </c>
      <c r="F44" s="218" t="s">
        <v>210</v>
      </c>
      <c r="G44" s="193">
        <v>0</v>
      </c>
      <c r="H44" s="193">
        <v>0</v>
      </c>
      <c r="I44" s="193">
        <v>-3820195.59</v>
      </c>
      <c r="J44" s="193">
        <v>0</v>
      </c>
      <c r="K44" s="193">
        <v>0</v>
      </c>
      <c r="L44" s="193">
        <v>0</v>
      </c>
      <c r="M44" s="193">
        <v>0</v>
      </c>
      <c r="N44" s="135">
        <f t="shared" si="5"/>
        <v>-3820195.59</v>
      </c>
      <c r="O44" s="129"/>
      <c r="P44" s="22"/>
      <c r="Q44" s="22"/>
      <c r="R44" s="103"/>
      <c r="S44" s="22"/>
      <c r="T44" s="22"/>
    </row>
    <row r="45" spans="1:20" s="124" customFormat="1" ht="15.75" customHeight="1">
      <c r="A45" s="125"/>
      <c r="B45" s="36" t="s">
        <v>30</v>
      </c>
      <c r="C45" s="191">
        <v>-24070000</v>
      </c>
      <c r="D45" s="191">
        <v>1272000</v>
      </c>
      <c r="E45" s="191">
        <f t="shared" si="4"/>
        <v>-1542559.0900000036</v>
      </c>
      <c r="F45" s="213" t="s">
        <v>54</v>
      </c>
      <c r="G45" s="193">
        <v>0</v>
      </c>
      <c r="H45" s="193">
        <v>0</v>
      </c>
      <c r="I45" s="193">
        <v>0</v>
      </c>
      <c r="J45" s="193">
        <v>0</v>
      </c>
      <c r="K45" s="193">
        <v>0</v>
      </c>
      <c r="L45" s="193">
        <v>0</v>
      </c>
      <c r="M45" s="193">
        <v>-1542559.0900000036</v>
      </c>
      <c r="N45" s="135">
        <f t="shared" si="5"/>
        <v>-1542559.0900000036</v>
      </c>
      <c r="O45" s="129"/>
      <c r="P45" s="22"/>
      <c r="Q45" s="22"/>
      <c r="R45" s="103"/>
      <c r="S45" s="22"/>
      <c r="T45" s="22"/>
    </row>
    <row r="46" spans="1:20" s="124" customFormat="1" ht="15.75" customHeight="1">
      <c r="A46" s="125"/>
      <c r="B46" s="36" t="s">
        <v>31</v>
      </c>
      <c r="C46" s="191">
        <v>2866340000</v>
      </c>
      <c r="D46" s="191">
        <v>2828181000</v>
      </c>
      <c r="E46" s="191">
        <f t="shared" si="4"/>
        <v>2308747710.4011436</v>
      </c>
      <c r="F46" s="219" t="s">
        <v>211</v>
      </c>
      <c r="G46" s="193">
        <v>0</v>
      </c>
      <c r="H46" s="193">
        <v>0</v>
      </c>
      <c r="I46" s="193">
        <v>0</v>
      </c>
      <c r="J46" s="193">
        <v>0</v>
      </c>
      <c r="K46" s="193">
        <v>0</v>
      </c>
      <c r="L46" s="193">
        <v>2308747710.4011436</v>
      </c>
      <c r="M46" s="193">
        <v>0</v>
      </c>
      <c r="N46" s="135">
        <f t="shared" si="5"/>
        <v>2308747710.4011436</v>
      </c>
      <c r="O46" s="129"/>
      <c r="P46" s="22"/>
      <c r="Q46" s="22"/>
      <c r="R46" s="103"/>
      <c r="S46" s="22"/>
      <c r="T46" s="22"/>
    </row>
    <row r="47" spans="1:20" s="124" customFormat="1" ht="30" customHeight="1">
      <c r="A47" s="125"/>
      <c r="B47" s="119" t="s">
        <v>80</v>
      </c>
      <c r="C47" s="194">
        <f>SUM(C42:C46)</f>
        <v>3051223000</v>
      </c>
      <c r="D47" s="194">
        <f>SUM(D42:D46)</f>
        <v>3037670000</v>
      </c>
      <c r="E47" s="194">
        <f>SUM(E42:E46)</f>
        <v>2528068500.2311435</v>
      </c>
      <c r="F47" s="220"/>
      <c r="G47" s="193">
        <v>0</v>
      </c>
      <c r="H47" s="193">
        <v>0</v>
      </c>
      <c r="I47" s="193">
        <v>0</v>
      </c>
      <c r="J47" s="193">
        <v>0</v>
      </c>
      <c r="K47" s="193">
        <v>0</v>
      </c>
      <c r="L47" s="193">
        <v>0</v>
      </c>
      <c r="M47" s="193">
        <v>0</v>
      </c>
      <c r="N47" s="135">
        <f>SUM(N42:N46)</f>
        <v>2528068500.2311435</v>
      </c>
      <c r="O47" s="129"/>
      <c r="P47" s="22"/>
      <c r="Q47" s="22"/>
      <c r="R47" s="103"/>
      <c r="S47" s="22"/>
      <c r="T47" s="22"/>
    </row>
    <row r="48" spans="1:20" s="124" customFormat="1" ht="15.75" customHeight="1" thickBot="1">
      <c r="A48" s="123"/>
      <c r="B48" s="120" t="s">
        <v>79</v>
      </c>
      <c r="C48" s="111">
        <f>C37+C47</f>
        <v>23161212000</v>
      </c>
      <c r="D48" s="111">
        <f>D37+D47</f>
        <v>22177263000</v>
      </c>
      <c r="E48" s="111">
        <f>E37+E47</f>
        <v>21788183847.847</v>
      </c>
      <c r="F48" s="214">
        <f t="shared" ref="F48:M48" si="6">SUM(F42:F47)</f>
        <v>0</v>
      </c>
      <c r="G48" s="111">
        <f t="shared" si="6"/>
        <v>27993660.18</v>
      </c>
      <c r="H48" s="111">
        <f t="shared" si="6"/>
        <v>0</v>
      </c>
      <c r="I48" s="111">
        <f t="shared" si="6"/>
        <v>-3820195.59</v>
      </c>
      <c r="J48" s="111">
        <f t="shared" si="6"/>
        <v>196689884.32999998</v>
      </c>
      <c r="K48" s="111">
        <f t="shared" si="6"/>
        <v>0</v>
      </c>
      <c r="L48" s="111">
        <f t="shared" si="6"/>
        <v>2308747710.4011436</v>
      </c>
      <c r="M48" s="111">
        <f t="shared" si="6"/>
        <v>-1542559.0900000036</v>
      </c>
      <c r="N48" s="118">
        <f>N47+P37</f>
        <v>21788183847.847</v>
      </c>
      <c r="O48" s="129"/>
      <c r="P48" s="22"/>
      <c r="Q48" s="22"/>
      <c r="R48" s="22"/>
      <c r="S48" s="22"/>
      <c r="T48" s="22"/>
    </row>
    <row r="49" spans="1:20" s="124" customFormat="1" ht="15.75" customHeight="1">
      <c r="A49" s="22"/>
      <c r="B49" s="22"/>
      <c r="C49" s="128"/>
      <c r="D49" s="128"/>
      <c r="E49" s="22"/>
      <c r="F49" s="206"/>
      <c r="G49" s="22"/>
      <c r="H49" s="22"/>
      <c r="I49" s="22"/>
      <c r="J49" s="22"/>
      <c r="K49" s="22"/>
      <c r="L49" s="22"/>
      <c r="M49" s="22"/>
      <c r="N49" s="22"/>
      <c r="O49" s="22"/>
      <c r="P49" s="22"/>
      <c r="Q49" s="22"/>
      <c r="R49" s="22"/>
      <c r="S49" s="22"/>
      <c r="T49" s="22"/>
    </row>
    <row r="50" spans="1:20">
      <c r="C50" s="114">
        <f>C25-C48</f>
        <v>0</v>
      </c>
      <c r="D50" s="114">
        <f t="shared" ref="D50:E50" si="7">D25-D48</f>
        <v>0</v>
      </c>
      <c r="E50" s="114">
        <f>E25-E48</f>
        <v>-0.23999786376953125</v>
      </c>
    </row>
    <row r="51" spans="1:20" s="4" customFormat="1">
      <c r="A51" s="10"/>
      <c r="B51" s="165"/>
      <c r="C51" s="221"/>
      <c r="D51" s="221"/>
      <c r="E51" s="221"/>
      <c r="F51" s="206"/>
      <c r="G51" s="10"/>
      <c r="H51" s="10"/>
      <c r="I51" s="10"/>
      <c r="J51" s="10"/>
      <c r="K51" s="10"/>
      <c r="L51" s="10"/>
      <c r="M51" s="10"/>
      <c r="N51" s="10"/>
      <c r="O51" s="10"/>
      <c r="P51" s="10"/>
      <c r="Q51" s="10"/>
      <c r="R51" s="10"/>
      <c r="S51" s="10"/>
      <c r="T51" s="10"/>
    </row>
    <row r="52" spans="1:20" s="4" customFormat="1">
      <c r="A52" s="10"/>
      <c r="B52" s="166"/>
      <c r="C52" s="110"/>
      <c r="D52" s="110"/>
      <c r="E52" s="10"/>
      <c r="F52" s="206"/>
      <c r="G52" s="222"/>
      <c r="H52" s="222"/>
      <c r="I52" s="222"/>
      <c r="J52" s="222"/>
      <c r="K52" s="222"/>
      <c r="L52" s="222"/>
      <c r="M52" s="222"/>
      <c r="N52" s="222"/>
      <c r="O52" s="222"/>
      <c r="P52" s="222"/>
      <c r="Q52" s="10"/>
      <c r="R52" s="10"/>
      <c r="S52" s="10"/>
      <c r="T52" s="10"/>
    </row>
    <row r="54" spans="1:20" ht="30" customHeight="1">
      <c r="G54" s="103"/>
      <c r="H54" s="103"/>
      <c r="I54" s="103"/>
      <c r="J54" s="103"/>
      <c r="K54" s="103"/>
      <c r="L54" s="103"/>
      <c r="M54" s="103"/>
      <c r="N54" s="103"/>
      <c r="O54" s="103"/>
    </row>
    <row r="57" spans="1:20">
      <c r="P57" s="32"/>
    </row>
    <row r="62" spans="1:20">
      <c r="F62" s="223"/>
      <c r="G62" s="130"/>
    </row>
    <row r="63" spans="1:20">
      <c r="F63" s="223"/>
      <c r="G63" s="130"/>
    </row>
    <row r="64" spans="1:20">
      <c r="F64" s="223"/>
      <c r="G64" s="130"/>
    </row>
    <row r="65" spans="6:7" customFormat="1">
      <c r="F65" s="223"/>
      <c r="G65" s="130"/>
    </row>
    <row r="66" spans="6:7" customFormat="1">
      <c r="F66" s="223"/>
      <c r="G66" s="130"/>
    </row>
    <row r="67" spans="6:7" customFormat="1">
      <c r="F67" s="223"/>
      <c r="G67" s="130"/>
    </row>
    <row r="68" spans="6:7" customFormat="1">
      <c r="F68" s="223"/>
      <c r="G68" s="130"/>
    </row>
    <row r="69" spans="6:7" customFormat="1">
      <c r="F69" s="223"/>
      <c r="G69" s="130"/>
    </row>
    <row r="70" spans="6:7" customFormat="1">
      <c r="F70" s="223"/>
      <c r="G70" s="130"/>
    </row>
    <row r="71" spans="6:7" customFormat="1">
      <c r="F71" s="223"/>
      <c r="G71" s="130"/>
    </row>
    <row r="72" spans="6:7" customFormat="1">
      <c r="F72" s="223"/>
      <c r="G72" s="130"/>
    </row>
    <row r="73" spans="6:7" customFormat="1">
      <c r="F73" s="223"/>
      <c r="G73" s="130"/>
    </row>
    <row r="74" spans="6:7" customFormat="1">
      <c r="F74" s="223"/>
      <c r="G74" s="130"/>
    </row>
    <row r="75" spans="6:7" customFormat="1">
      <c r="F75" s="223"/>
      <c r="G75" s="130"/>
    </row>
    <row r="76" spans="6:7" customFormat="1">
      <c r="F76" s="224"/>
      <c r="G76" s="130"/>
    </row>
    <row r="77" spans="6:7" customFormat="1">
      <c r="F77" s="223"/>
      <c r="G77" s="130"/>
    </row>
    <row r="78" spans="6:7" customFormat="1">
      <c r="F78" s="224"/>
      <c r="G78" s="130"/>
    </row>
    <row r="79" spans="6:7" customFormat="1">
      <c r="F79" s="223"/>
      <c r="G79" s="130"/>
    </row>
    <row r="80" spans="6:7" customFormat="1">
      <c r="F80" s="223"/>
      <c r="G80" s="130"/>
    </row>
    <row r="81" spans="6:7" customFormat="1">
      <c r="F81" s="223"/>
      <c r="G81" s="130"/>
    </row>
    <row r="82" spans="6:7" customFormat="1">
      <c r="F82" s="223"/>
      <c r="G82" s="130"/>
    </row>
    <row r="83" spans="6:7" customFormat="1">
      <c r="F83" s="223"/>
      <c r="G83" s="130"/>
    </row>
    <row r="84" spans="6:7" customFormat="1">
      <c r="F84" s="223"/>
      <c r="G84" s="130"/>
    </row>
    <row r="85" spans="6:7" customFormat="1">
      <c r="F85" s="223"/>
      <c r="G85" s="130"/>
    </row>
    <row r="86" spans="6:7" customFormat="1">
      <c r="F86" s="224"/>
      <c r="G86" s="130"/>
    </row>
    <row r="87" spans="6:7" customFormat="1">
      <c r="F87" s="223"/>
      <c r="G87" s="130"/>
    </row>
    <row r="88" spans="6:7" customFormat="1">
      <c r="F88" s="224"/>
      <c r="G88" s="130"/>
    </row>
  </sheetData>
  <protectedRanges>
    <protectedRange sqref="B47:B48" name="Range1_4"/>
    <protectedRange sqref="B30:B36" name="Range1_2_1"/>
    <protectedRange sqref="B42:B45" name="Range1_3_1"/>
    <protectedRange sqref="B46" name="Range1_4_1"/>
  </protectedRanges>
  <mergeCells count="22">
    <mergeCell ref="G27:P27"/>
    <mergeCell ref="B39:B41"/>
    <mergeCell ref="C39:C41"/>
    <mergeCell ref="D39:D41"/>
    <mergeCell ref="E39:E41"/>
    <mergeCell ref="F39:F41"/>
    <mergeCell ref="A6:A8"/>
    <mergeCell ref="A27:A29"/>
    <mergeCell ref="A39:A41"/>
    <mergeCell ref="G26:P26"/>
    <mergeCell ref="G5:T5"/>
    <mergeCell ref="B6:B8"/>
    <mergeCell ref="C6:C8"/>
    <mergeCell ref="D6:D8"/>
    <mergeCell ref="E6:E8"/>
    <mergeCell ref="F6:F8"/>
    <mergeCell ref="G6:T6"/>
    <mergeCell ref="B27:B29"/>
    <mergeCell ref="C27:C29"/>
    <mergeCell ref="D27:D29"/>
    <mergeCell ref="E27:E29"/>
    <mergeCell ref="F27:F2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r:id="rId1"/>
  <rowBreaks count="1" manualBreakCount="1">
    <brk id="25"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zoomScaleNormal="100" workbookViewId="0">
      <pane xSplit="1" ySplit="6" topLeftCell="B7" activePane="bottomRight" state="frozen"/>
      <selection activeCell="B14" sqref="B14"/>
      <selection pane="topRight" activeCell="B14" sqref="B14"/>
      <selection pane="bottomLeft" activeCell="B14" sqref="B14"/>
      <selection pane="bottomRight" activeCell="B2" sqref="B2"/>
    </sheetView>
  </sheetViews>
  <sheetFormatPr defaultRowHeight="15"/>
  <cols>
    <col min="1" max="1" width="30" style="69" customWidth="1"/>
    <col min="2" max="2" width="64.42578125" style="143" bestFit="1" customWidth="1"/>
    <col min="3" max="3" width="38.28515625" style="143" customWidth="1"/>
    <col min="4" max="4" width="36.5703125" style="143" customWidth="1"/>
    <col min="5" max="5" width="43.28515625" style="143" bestFit="1" customWidth="1"/>
    <col min="6" max="6" width="25.28515625" style="143" customWidth="1"/>
    <col min="7" max="7" width="16.7109375" style="143" customWidth="1"/>
    <col min="8" max="8" width="69.28515625" style="143" bestFit="1" customWidth="1"/>
    <col min="9" max="9" width="29.42578125" style="142" customWidth="1"/>
    <col min="10" max="16384" width="9.140625" style="142"/>
  </cols>
  <sheetData>
    <row r="1" spans="1:9" ht="15.75">
      <c r="A1" s="6" t="s">
        <v>104</v>
      </c>
      <c r="B1" s="141" t="s">
        <v>81</v>
      </c>
    </row>
    <row r="2" spans="1:9" ht="15.75">
      <c r="A2" s="9" t="s">
        <v>105</v>
      </c>
      <c r="B2" s="132">
        <f>'20. LI3'!B2</f>
        <v>44561</v>
      </c>
      <c r="C2" s="9"/>
      <c r="D2" s="9"/>
      <c r="E2" s="9"/>
      <c r="F2" s="9"/>
      <c r="G2" s="9"/>
      <c r="H2" s="9"/>
    </row>
    <row r="3" spans="1:9" ht="15.75">
      <c r="A3" s="9"/>
      <c r="B3" s="9"/>
      <c r="C3" s="9"/>
      <c r="D3" s="9"/>
      <c r="E3" s="9"/>
      <c r="F3" s="9"/>
      <c r="G3" s="9"/>
      <c r="H3" s="9"/>
    </row>
    <row r="4" spans="1:9" ht="15.75" thickBot="1">
      <c r="A4" s="115" t="s">
        <v>103</v>
      </c>
      <c r="B4" s="144" t="s">
        <v>102</v>
      </c>
    </row>
    <row r="5" spans="1:9">
      <c r="A5" s="263"/>
      <c r="B5" s="261" t="s">
        <v>101</v>
      </c>
      <c r="C5" s="251" t="s">
        <v>100</v>
      </c>
      <c r="D5" s="261" t="s">
        <v>99</v>
      </c>
      <c r="E5" s="261"/>
      <c r="F5" s="261"/>
      <c r="G5" s="261"/>
      <c r="H5" s="262" t="s">
        <v>98</v>
      </c>
    </row>
    <row r="6" spans="1:9" ht="25.5">
      <c r="A6" s="264"/>
      <c r="B6" s="249"/>
      <c r="C6" s="248"/>
      <c r="D6" s="163" t="s">
        <v>85</v>
      </c>
      <c r="E6" s="163" t="s">
        <v>95</v>
      </c>
      <c r="F6" s="163" t="s">
        <v>96</v>
      </c>
      <c r="G6" s="163" t="s">
        <v>97</v>
      </c>
      <c r="H6" s="250"/>
    </row>
    <row r="7" spans="1:9">
      <c r="A7" s="167" t="s">
        <v>82</v>
      </c>
      <c r="B7" s="164"/>
      <c r="C7" s="163"/>
      <c r="D7" s="163"/>
      <c r="E7" s="163"/>
      <c r="F7" s="163"/>
      <c r="G7" s="139"/>
      <c r="H7" s="168"/>
    </row>
    <row r="8" spans="1:9" ht="15.75">
      <c r="A8" s="169" t="s">
        <v>81</v>
      </c>
      <c r="B8" s="117" t="s">
        <v>87</v>
      </c>
      <c r="C8" s="140" t="s">
        <v>212</v>
      </c>
      <c r="D8" s="140"/>
      <c r="E8" s="139"/>
      <c r="F8" s="139" t="s">
        <v>13</v>
      </c>
      <c r="G8" s="139"/>
      <c r="H8" s="170" t="s">
        <v>108</v>
      </c>
      <c r="I8" s="145"/>
    </row>
    <row r="9" spans="1:9" ht="15.75">
      <c r="A9" s="169" t="s">
        <v>81</v>
      </c>
      <c r="B9" s="117" t="s">
        <v>88</v>
      </c>
      <c r="C9" s="140" t="s">
        <v>212</v>
      </c>
      <c r="D9" s="140"/>
      <c r="E9" s="139"/>
      <c r="F9" s="139" t="s">
        <v>13</v>
      </c>
      <c r="G9" s="139"/>
      <c r="H9" s="170" t="s">
        <v>109</v>
      </c>
      <c r="I9" s="145"/>
    </row>
    <row r="10" spans="1:9" ht="15.75">
      <c r="A10" s="169" t="s">
        <v>81</v>
      </c>
      <c r="B10" s="117" t="s">
        <v>89</v>
      </c>
      <c r="C10" s="140" t="s">
        <v>212</v>
      </c>
      <c r="D10" s="140"/>
      <c r="E10" s="139"/>
      <c r="F10" s="139" t="s">
        <v>13</v>
      </c>
      <c r="G10" s="139"/>
      <c r="H10" s="170" t="s">
        <v>110</v>
      </c>
      <c r="I10" s="145"/>
    </row>
    <row r="11" spans="1:9" ht="15.75">
      <c r="A11" s="169" t="s">
        <v>81</v>
      </c>
      <c r="B11" s="117" t="s">
        <v>90</v>
      </c>
      <c r="C11" s="140" t="s">
        <v>212</v>
      </c>
      <c r="D11" s="140"/>
      <c r="E11" s="139"/>
      <c r="F11" s="139" t="s">
        <v>13</v>
      </c>
      <c r="G11" s="139"/>
      <c r="H11" s="170" t="s">
        <v>111</v>
      </c>
      <c r="I11" s="145"/>
    </row>
    <row r="12" spans="1:9" ht="15.75">
      <c r="A12" s="169" t="s">
        <v>81</v>
      </c>
      <c r="B12" s="117" t="s">
        <v>91</v>
      </c>
      <c r="C12" s="140" t="s">
        <v>212</v>
      </c>
      <c r="D12" s="140"/>
      <c r="E12" s="139"/>
      <c r="F12" s="139" t="s">
        <v>13</v>
      </c>
      <c r="G12" s="139"/>
      <c r="H12" s="170" t="s">
        <v>112</v>
      </c>
      <c r="I12" s="145"/>
    </row>
    <row r="13" spans="1:9" ht="15.75">
      <c r="A13" s="169" t="s">
        <v>81</v>
      </c>
      <c r="B13" s="117" t="s">
        <v>14</v>
      </c>
      <c r="C13" s="140" t="s">
        <v>212</v>
      </c>
      <c r="D13" s="140"/>
      <c r="E13" s="139"/>
      <c r="F13" s="139" t="s">
        <v>13</v>
      </c>
      <c r="G13" s="139"/>
      <c r="H13" s="170" t="s">
        <v>113</v>
      </c>
      <c r="I13" s="145"/>
    </row>
    <row r="14" spans="1:9" ht="15.75">
      <c r="A14" s="169" t="s">
        <v>81</v>
      </c>
      <c r="B14" s="117" t="s">
        <v>92</v>
      </c>
      <c r="C14" s="140" t="s">
        <v>212</v>
      </c>
      <c r="D14" s="140"/>
      <c r="E14" s="139"/>
      <c r="F14" s="139" t="s">
        <v>13</v>
      </c>
      <c r="G14" s="139"/>
      <c r="H14" s="170" t="s">
        <v>114</v>
      </c>
      <c r="I14" s="145"/>
    </row>
    <row r="15" spans="1:9" ht="15.75">
      <c r="A15" s="169" t="s">
        <v>81</v>
      </c>
      <c r="B15" s="117" t="s">
        <v>213</v>
      </c>
      <c r="C15" s="140" t="s">
        <v>212</v>
      </c>
      <c r="D15" s="140"/>
      <c r="E15" s="139"/>
      <c r="F15" s="139" t="s">
        <v>13</v>
      </c>
      <c r="G15" s="139"/>
      <c r="H15" s="170" t="s">
        <v>115</v>
      </c>
      <c r="I15" s="145"/>
    </row>
    <row r="16" spans="1:9" ht="15.75">
      <c r="A16" s="169" t="s">
        <v>81</v>
      </c>
      <c r="B16" s="117" t="s">
        <v>93</v>
      </c>
      <c r="C16" s="140" t="s">
        <v>212</v>
      </c>
      <c r="D16" s="140"/>
      <c r="E16" s="139"/>
      <c r="F16" s="139" t="s">
        <v>13</v>
      </c>
      <c r="G16" s="139"/>
      <c r="H16" s="170" t="s">
        <v>116</v>
      </c>
      <c r="I16" s="146"/>
    </row>
    <row r="17" spans="1:9" ht="15.75">
      <c r="A17" s="169" t="s">
        <v>81</v>
      </c>
      <c r="B17" s="117" t="s">
        <v>94</v>
      </c>
      <c r="C17" s="140" t="s">
        <v>212</v>
      </c>
      <c r="D17" s="140"/>
      <c r="E17" s="139"/>
      <c r="F17" s="139" t="s">
        <v>13</v>
      </c>
      <c r="G17" s="139"/>
      <c r="H17" s="170" t="s">
        <v>116</v>
      </c>
      <c r="I17" s="147"/>
    </row>
    <row r="18" spans="1:9">
      <c r="A18" s="167" t="s">
        <v>83</v>
      </c>
      <c r="B18" s="139"/>
      <c r="C18" s="139"/>
      <c r="D18" s="139"/>
      <c r="E18" s="139"/>
      <c r="F18" s="139"/>
      <c r="G18" s="139"/>
      <c r="H18" s="170"/>
    </row>
    <row r="19" spans="1:9" ht="16.5" thickBot="1">
      <c r="A19" s="171" t="s">
        <v>81</v>
      </c>
      <c r="B19" s="172" t="s">
        <v>84</v>
      </c>
      <c r="C19" s="173" t="s">
        <v>86</v>
      </c>
      <c r="D19" s="173"/>
      <c r="E19" s="41"/>
      <c r="F19" s="173"/>
      <c r="G19" s="139" t="s">
        <v>13</v>
      </c>
      <c r="H19" s="174" t="s">
        <v>117</v>
      </c>
      <c r="I19" s="146"/>
    </row>
    <row r="23" spans="1:9" ht="72" customHeight="1">
      <c r="A23" s="260"/>
      <c r="B23" s="260"/>
    </row>
  </sheetData>
  <protectedRanges>
    <protectedRange sqref="B8:B14 B16:B17" name="Range1_1_1"/>
    <protectedRange sqref="A7" name="Range1_1"/>
    <protectedRange sqref="A18" name="Range1_1_2"/>
  </protectedRanges>
  <mergeCells count="6">
    <mergeCell ref="A23:B23"/>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7"/>
  <sheetViews>
    <sheetView zoomScaleNormal="100" workbookViewId="0">
      <selection activeCell="C6" sqref="C6:C9"/>
    </sheetView>
  </sheetViews>
  <sheetFormatPr defaultColWidth="9.140625" defaultRowHeight="12.75"/>
  <cols>
    <col min="1" max="1" width="10.5703125" style="3" bestFit="1" customWidth="1"/>
    <col min="2" max="2" width="65.5703125" style="3" bestFit="1" customWidth="1"/>
    <col min="3" max="5" width="15.5703125" style="3" customWidth="1"/>
    <col min="6" max="16384" width="9.140625" style="3"/>
  </cols>
  <sheetData>
    <row r="1" spans="1:12">
      <c r="A1" s="88" t="s">
        <v>104</v>
      </c>
      <c r="B1" s="131" t="s">
        <v>81</v>
      </c>
    </row>
    <row r="2" spans="1:12">
      <c r="A2" s="88" t="s">
        <v>105</v>
      </c>
      <c r="B2" s="132">
        <f>'20. LI3'!B2</f>
        <v>44561</v>
      </c>
    </row>
    <row r="3" spans="1:12">
      <c r="A3" s="48"/>
      <c r="B3" s="88"/>
    </row>
    <row r="4" spans="1:12" ht="13.5" thickBot="1">
      <c r="A4" s="115" t="s">
        <v>118</v>
      </c>
      <c r="B4" s="34" t="s">
        <v>119</v>
      </c>
      <c r="C4" s="21"/>
      <c r="D4" s="7"/>
      <c r="E4" s="7"/>
      <c r="F4" s="7"/>
      <c r="G4" s="7"/>
      <c r="H4" s="7"/>
      <c r="I4" s="7"/>
      <c r="J4" s="7"/>
      <c r="K4" s="7"/>
      <c r="L4" s="7"/>
    </row>
    <row r="5" spans="1:12">
      <c r="A5" s="18"/>
      <c r="B5" s="43"/>
      <c r="C5" s="185">
        <v>2021</v>
      </c>
      <c r="D5" s="185">
        <v>2020</v>
      </c>
      <c r="E5" s="185">
        <v>2019</v>
      </c>
      <c r="F5" s="7"/>
    </row>
    <row r="6" spans="1:12" ht="15">
      <c r="A6" s="15">
        <v>1</v>
      </c>
      <c r="B6" s="5" t="s">
        <v>120</v>
      </c>
      <c r="C6" s="183" t="s">
        <v>241</v>
      </c>
      <c r="D6" s="183">
        <v>6724246</v>
      </c>
      <c r="E6" s="183">
        <v>3940442</v>
      </c>
      <c r="F6" s="7"/>
    </row>
    <row r="7" spans="1:12" ht="15">
      <c r="A7" s="15">
        <v>2</v>
      </c>
      <c r="B7" s="20" t="s">
        <v>121</v>
      </c>
      <c r="C7" s="183" t="s">
        <v>242</v>
      </c>
      <c r="D7" s="183">
        <v>5229052</v>
      </c>
      <c r="E7" s="183">
        <v>1883505</v>
      </c>
      <c r="F7" s="7"/>
    </row>
    <row r="8" spans="1:12">
      <c r="A8" s="15">
        <v>3</v>
      </c>
      <c r="B8" s="5" t="s">
        <v>122</v>
      </c>
      <c r="C8" s="116" t="s">
        <v>243</v>
      </c>
      <c r="D8" s="116">
        <v>53</v>
      </c>
      <c r="E8" s="116">
        <v>68</v>
      </c>
    </row>
    <row r="9" spans="1:12" ht="15.75" thickBot="1">
      <c r="A9" s="44">
        <v>4</v>
      </c>
      <c r="B9" s="41" t="s">
        <v>123</v>
      </c>
      <c r="C9" s="184" t="s">
        <v>244</v>
      </c>
      <c r="D9" s="184">
        <v>3087718</v>
      </c>
      <c r="E9" s="184">
        <v>491818</v>
      </c>
    </row>
    <row r="13" spans="1:12">
      <c r="A13" s="265" t="s">
        <v>196</v>
      </c>
      <c r="B13" s="267" t="s">
        <v>197</v>
      </c>
      <c r="C13" s="267"/>
      <c r="D13" s="267"/>
      <c r="E13" s="267"/>
    </row>
    <row r="14" spans="1:12" ht="36" customHeight="1">
      <c r="A14" s="266"/>
      <c r="B14" s="268"/>
      <c r="C14" s="268"/>
      <c r="D14" s="268"/>
      <c r="E14" s="268"/>
    </row>
    <row r="17" spans="2:2">
      <c r="B17" s="10"/>
    </row>
  </sheetData>
  <mergeCells count="2">
    <mergeCell ref="A13:A14"/>
    <mergeCell ref="B13:E14"/>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zoomScaleNormal="100" workbookViewId="0">
      <selection activeCell="F24" sqref="F24"/>
    </sheetView>
  </sheetViews>
  <sheetFormatPr defaultColWidth="9.140625" defaultRowHeight="12.75"/>
  <cols>
    <col min="1" max="1" width="10.5703125" style="3" bestFit="1" customWidth="1"/>
    <col min="2" max="2" width="52.5703125" style="3" customWidth="1"/>
    <col min="3" max="3" width="18.28515625" style="3" customWidth="1"/>
    <col min="4" max="5" width="11.28515625" style="3" bestFit="1" customWidth="1"/>
    <col min="6" max="6" width="24.140625" style="3" customWidth="1"/>
    <col min="7" max="7" width="27.5703125" style="3" customWidth="1"/>
    <col min="8" max="16384" width="9.140625" style="3"/>
  </cols>
  <sheetData>
    <row r="1" spans="1:8">
      <c r="A1" s="3" t="s">
        <v>104</v>
      </c>
      <c r="B1" s="131" t="s">
        <v>81</v>
      </c>
    </row>
    <row r="2" spans="1:8">
      <c r="A2" s="7" t="s">
        <v>105</v>
      </c>
      <c r="B2" s="132">
        <f>'20. LI3'!B2</f>
        <v>44561</v>
      </c>
      <c r="C2" s="7"/>
      <c r="D2" s="7"/>
      <c r="E2" s="7"/>
      <c r="F2" s="7"/>
      <c r="G2" s="7"/>
      <c r="H2" s="7"/>
    </row>
    <row r="3" spans="1:8">
      <c r="A3" s="7"/>
      <c r="B3" s="7"/>
      <c r="C3" s="7"/>
      <c r="D3" s="7"/>
      <c r="E3" s="7"/>
      <c r="F3" s="7"/>
      <c r="G3" s="7"/>
      <c r="H3" s="7"/>
    </row>
    <row r="4" spans="1:8" ht="13.5" thickBot="1">
      <c r="A4" s="89" t="s">
        <v>130</v>
      </c>
      <c r="B4" s="35" t="s">
        <v>131</v>
      </c>
      <c r="F4" s="7"/>
      <c r="G4" s="7"/>
      <c r="H4" s="7"/>
    </row>
    <row r="5" spans="1:8">
      <c r="A5" s="51"/>
      <c r="B5" s="43"/>
      <c r="C5" s="43" t="s">
        <v>0</v>
      </c>
      <c r="D5" s="43" t="s">
        <v>1</v>
      </c>
      <c r="E5" s="43" t="s">
        <v>2</v>
      </c>
      <c r="F5" s="43" t="s">
        <v>3</v>
      </c>
      <c r="G5" s="19" t="s">
        <v>4</v>
      </c>
      <c r="H5" s="7"/>
    </row>
    <row r="6" spans="1:8" s="10" customFormat="1" ht="51">
      <c r="A6" s="72"/>
      <c r="B6" s="16"/>
      <c r="C6" s="186">
        <v>2021</v>
      </c>
      <c r="D6" s="186">
        <v>2020</v>
      </c>
      <c r="E6" s="186">
        <v>2019</v>
      </c>
      <c r="F6" s="47" t="s">
        <v>128</v>
      </c>
      <c r="G6" s="74" t="s">
        <v>129</v>
      </c>
      <c r="H6" s="73"/>
    </row>
    <row r="7" spans="1:8">
      <c r="A7" s="52">
        <v>1</v>
      </c>
      <c r="B7" s="5" t="s">
        <v>124</v>
      </c>
      <c r="C7" s="187">
        <v>900194432.51969981</v>
      </c>
      <c r="D7" s="187">
        <v>617562411.05739665</v>
      </c>
      <c r="E7" s="187">
        <v>673126975</v>
      </c>
      <c r="F7" s="269"/>
      <c r="G7" s="270"/>
      <c r="H7" s="7"/>
    </row>
    <row r="8" spans="1:8">
      <c r="A8" s="52">
        <v>2</v>
      </c>
      <c r="B8" s="36" t="s">
        <v>125</v>
      </c>
      <c r="C8" s="187">
        <v>430370216.42999995</v>
      </c>
      <c r="D8" s="187">
        <v>332718806.60199994</v>
      </c>
      <c r="E8" s="187">
        <v>320203186</v>
      </c>
      <c r="F8" s="271"/>
      <c r="G8" s="272"/>
    </row>
    <row r="9" spans="1:8">
      <c r="A9" s="52">
        <v>3</v>
      </c>
      <c r="B9" s="37" t="s">
        <v>126</v>
      </c>
      <c r="C9" s="187">
        <v>-20840808.48</v>
      </c>
      <c r="D9" s="187">
        <v>-12789555.08</v>
      </c>
      <c r="E9" s="187">
        <v>-8637280</v>
      </c>
      <c r="F9" s="273"/>
      <c r="G9" s="274"/>
    </row>
    <row r="10" spans="1:8" ht="13.5" thickBot="1">
      <c r="A10" s="53">
        <v>4</v>
      </c>
      <c r="B10" s="54" t="s">
        <v>127</v>
      </c>
      <c r="C10" s="188">
        <v>1309723840.4696999</v>
      </c>
      <c r="D10" s="188">
        <v>937491662.57939661</v>
      </c>
      <c r="E10" s="188">
        <v>984692882</v>
      </c>
      <c r="F10" s="189">
        <v>1077302795.0163655</v>
      </c>
      <c r="G10" s="190">
        <v>2019942740.6556852</v>
      </c>
    </row>
    <row r="11" spans="1:8">
      <c r="A11" s="17"/>
      <c r="B11" s="7"/>
      <c r="C11" s="7"/>
      <c r="D11" s="7"/>
      <c r="E11" s="7"/>
      <c r="F11" s="103"/>
    </row>
    <row r="21" spans="7:7">
      <c r="G21" s="103"/>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C23" sqref="C23"/>
    </sheetView>
  </sheetViews>
  <sheetFormatPr defaultColWidth="9.140625" defaultRowHeight="12.75"/>
  <cols>
    <col min="1" max="1" width="10.5703125" style="22" bestFit="1" customWidth="1"/>
    <col min="2" max="2" width="16.28515625" style="3" customWidth="1"/>
    <col min="3" max="3" width="42.85546875" style="3" customWidth="1"/>
    <col min="4" max="5" width="33.42578125" style="22" customWidth="1"/>
    <col min="6" max="6" width="38.85546875" style="22" customWidth="1"/>
    <col min="7" max="16384" width="9.140625" style="3"/>
  </cols>
  <sheetData>
    <row r="1" spans="1:9">
      <c r="A1" s="2" t="s">
        <v>104</v>
      </c>
      <c r="B1" s="131" t="s">
        <v>81</v>
      </c>
    </row>
    <row r="2" spans="1:9">
      <c r="A2" s="2" t="s">
        <v>105</v>
      </c>
      <c r="B2" s="132">
        <f>'20. LI3'!B2</f>
        <v>44561</v>
      </c>
    </row>
    <row r="3" spans="1:9">
      <c r="A3" s="2"/>
    </row>
    <row r="4" spans="1:9" ht="13.5" thickBot="1">
      <c r="A4" s="89" t="s">
        <v>194</v>
      </c>
      <c r="B4" s="23" t="s">
        <v>195</v>
      </c>
      <c r="D4" s="148"/>
      <c r="E4" s="148"/>
      <c r="F4" s="148"/>
    </row>
    <row r="5" spans="1:9" s="8" customFormat="1" ht="14.25">
      <c r="A5" s="55"/>
      <c r="B5" s="56"/>
      <c r="C5" s="56"/>
      <c r="D5" s="63" t="s">
        <v>144</v>
      </c>
      <c r="E5" s="63" t="s">
        <v>145</v>
      </c>
      <c r="F5" s="64" t="s">
        <v>146</v>
      </c>
    </row>
    <row r="6" spans="1:9" ht="14.25">
      <c r="A6" s="57">
        <v>1</v>
      </c>
      <c r="B6" s="275" t="s">
        <v>141</v>
      </c>
      <c r="C6" s="12" t="s">
        <v>132</v>
      </c>
      <c r="D6" s="151">
        <v>8</v>
      </c>
      <c r="E6" s="151">
        <v>8</v>
      </c>
      <c r="F6" s="152">
        <v>8</v>
      </c>
    </row>
    <row r="7" spans="1:9" ht="14.25">
      <c r="A7" s="57">
        <v>2</v>
      </c>
      <c r="B7" s="275"/>
      <c r="C7" s="12" t="s">
        <v>133</v>
      </c>
      <c r="D7" s="95">
        <f>D8+D10+D12</f>
        <v>22114815.939999998</v>
      </c>
      <c r="E7" s="95">
        <f>E8+E10+E12</f>
        <v>2890606.77</v>
      </c>
      <c r="F7" s="96">
        <f>F8+F10+F12</f>
        <v>1564839.05</v>
      </c>
    </row>
    <row r="8" spans="1:9" ht="14.25">
      <c r="A8" s="57">
        <v>3</v>
      </c>
      <c r="B8" s="275"/>
      <c r="C8" s="24" t="s">
        <v>134</v>
      </c>
      <c r="D8" s="179">
        <v>5512680.29</v>
      </c>
      <c r="E8" s="179">
        <v>2890606.77</v>
      </c>
      <c r="F8" s="152">
        <v>1530107.8900000001</v>
      </c>
      <c r="G8" s="7"/>
      <c r="H8" s="7"/>
    </row>
    <row r="9" spans="1:9" ht="14.25">
      <c r="A9" s="58">
        <v>4</v>
      </c>
      <c r="B9" s="275"/>
      <c r="C9" s="25" t="s">
        <v>135</v>
      </c>
      <c r="D9" s="179"/>
      <c r="E9" s="179"/>
      <c r="F9" s="152"/>
      <c r="G9" s="7"/>
      <c r="H9" s="7"/>
    </row>
    <row r="10" spans="1:9" ht="28.5">
      <c r="A10" s="58">
        <v>5</v>
      </c>
      <c r="B10" s="275"/>
      <c r="C10" s="24" t="s">
        <v>136</v>
      </c>
      <c r="D10" s="179">
        <v>16509510.959999997</v>
      </c>
      <c r="E10" s="179"/>
      <c r="F10" s="152"/>
    </row>
    <row r="11" spans="1:9" ht="14.25">
      <c r="A11" s="58">
        <v>6</v>
      </c>
      <c r="B11" s="275"/>
      <c r="C11" s="25" t="s">
        <v>137</v>
      </c>
      <c r="D11" s="179">
        <v>16509510.959999997</v>
      </c>
      <c r="E11" s="179"/>
      <c r="F11" s="152"/>
    </row>
    <row r="12" spans="1:9" ht="14.25">
      <c r="A12" s="58">
        <v>7</v>
      </c>
      <c r="B12" s="275"/>
      <c r="C12" s="24" t="s">
        <v>138</v>
      </c>
      <c r="D12" s="179">
        <v>92624.690000000017</v>
      </c>
      <c r="E12" s="179">
        <v>0</v>
      </c>
      <c r="F12" s="152">
        <v>34731.159999999996</v>
      </c>
    </row>
    <row r="13" spans="1:9" ht="14.25">
      <c r="A13" s="58">
        <v>8</v>
      </c>
      <c r="B13" s="275"/>
      <c r="C13" s="25" t="s">
        <v>137</v>
      </c>
      <c r="D13" s="179"/>
      <c r="E13" s="179"/>
      <c r="F13" s="152"/>
    </row>
    <row r="14" spans="1:9" ht="14.25">
      <c r="A14" s="58">
        <v>9</v>
      </c>
      <c r="B14" s="275" t="s">
        <v>142</v>
      </c>
      <c r="C14" s="12" t="s">
        <v>132</v>
      </c>
      <c r="D14" s="179">
        <v>8</v>
      </c>
      <c r="E14" s="179"/>
      <c r="F14" s="152">
        <v>8</v>
      </c>
      <c r="I14" s="13"/>
    </row>
    <row r="15" spans="1:9" ht="14.25">
      <c r="A15" s="58">
        <v>10</v>
      </c>
      <c r="B15" s="275"/>
      <c r="C15" s="12" t="s">
        <v>139</v>
      </c>
      <c r="D15" s="95">
        <f>D16+D18+D20</f>
        <v>20164043.061007995</v>
      </c>
      <c r="E15" s="95">
        <f>E16+E18+E20</f>
        <v>0</v>
      </c>
      <c r="F15" s="96">
        <f>F16+F18+F20</f>
        <v>2712139.1013673469</v>
      </c>
    </row>
    <row r="16" spans="1:9" ht="14.25">
      <c r="A16" s="58">
        <v>11</v>
      </c>
      <c r="B16" s="275"/>
      <c r="C16" s="24" t="s">
        <v>134</v>
      </c>
      <c r="D16" s="179"/>
      <c r="E16" s="179"/>
      <c r="F16" s="152">
        <v>1207391.0323836736</v>
      </c>
    </row>
    <row r="17" spans="1:6" ht="14.25">
      <c r="A17" s="58">
        <v>12</v>
      </c>
      <c r="B17" s="275"/>
      <c r="C17" s="25" t="s">
        <v>135</v>
      </c>
      <c r="D17" s="179"/>
      <c r="E17" s="179"/>
      <c r="F17" s="152">
        <v>724434.61943020415</v>
      </c>
    </row>
    <row r="18" spans="1:6" ht="28.5">
      <c r="A18" s="58">
        <v>13</v>
      </c>
      <c r="B18" s="275"/>
      <c r="C18" s="24" t="s">
        <v>140</v>
      </c>
      <c r="D18" s="179">
        <v>20164043.061007995</v>
      </c>
      <c r="E18" s="179"/>
      <c r="F18" s="152">
        <v>1504748.0689836736</v>
      </c>
    </row>
    <row r="19" spans="1:6" ht="14.25">
      <c r="A19" s="58">
        <v>14</v>
      </c>
      <c r="B19" s="275"/>
      <c r="C19" s="25" t="s">
        <v>137</v>
      </c>
      <c r="D19" s="179">
        <v>20164043.061007995</v>
      </c>
      <c r="E19" s="179"/>
      <c r="F19" s="152">
        <v>1504748.0689836736</v>
      </c>
    </row>
    <row r="20" spans="1:6" ht="14.25">
      <c r="A20" s="58">
        <v>15</v>
      </c>
      <c r="B20" s="275"/>
      <c r="C20" s="24" t="s">
        <v>138</v>
      </c>
      <c r="D20" s="179"/>
      <c r="E20" s="179"/>
      <c r="F20" s="152"/>
    </row>
    <row r="21" spans="1:6" ht="14.25">
      <c r="A21" s="58">
        <v>16</v>
      </c>
      <c r="B21" s="275"/>
      <c r="C21" s="25" t="s">
        <v>137</v>
      </c>
      <c r="D21" s="179"/>
      <c r="E21" s="179"/>
      <c r="F21" s="152"/>
    </row>
    <row r="22" spans="1:6" ht="15" thickBot="1">
      <c r="A22" s="59">
        <v>17</v>
      </c>
      <c r="B22" s="276" t="s">
        <v>143</v>
      </c>
      <c r="C22" s="276"/>
      <c r="D22" s="97">
        <f>D7+D15</f>
        <v>42278859.001007989</v>
      </c>
      <c r="E22" s="97">
        <f>E7+E15</f>
        <v>2890606.77</v>
      </c>
      <c r="F22" s="98">
        <f>F7+F15</f>
        <v>4276978.1513673468</v>
      </c>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22" sqref="C2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104</v>
      </c>
      <c r="B1" s="131" t="s">
        <v>81</v>
      </c>
    </row>
    <row r="2" spans="1:12">
      <c r="A2" s="3" t="s">
        <v>105</v>
      </c>
      <c r="B2" s="132">
        <f>'20. LI3'!B2</f>
        <v>44561</v>
      </c>
      <c r="C2" s="26"/>
      <c r="D2" s="26"/>
      <c r="E2" s="26"/>
      <c r="F2" s="26"/>
      <c r="G2" s="26"/>
      <c r="H2" s="26"/>
      <c r="I2" s="26"/>
      <c r="J2" s="26"/>
      <c r="K2" s="26"/>
      <c r="L2" s="26"/>
    </row>
    <row r="3" spans="1:12">
      <c r="B3" s="26"/>
      <c r="C3" s="26"/>
      <c r="D3" s="26"/>
      <c r="E3" s="26"/>
      <c r="F3" s="26"/>
      <c r="G3" s="26"/>
      <c r="H3" s="26"/>
      <c r="I3" s="26"/>
      <c r="J3" s="26"/>
      <c r="K3" s="26"/>
      <c r="L3" s="26"/>
    </row>
    <row r="4" spans="1:12" ht="13.5" thickBot="1">
      <c r="A4" s="89" t="s">
        <v>155</v>
      </c>
      <c r="B4" s="26" t="s">
        <v>156</v>
      </c>
      <c r="C4" s="27"/>
      <c r="D4" s="27"/>
      <c r="E4" s="27"/>
      <c r="F4" s="27"/>
      <c r="G4" s="27"/>
      <c r="H4" s="27"/>
      <c r="I4" s="27"/>
      <c r="J4" s="27"/>
      <c r="K4" s="27"/>
      <c r="L4" s="27"/>
    </row>
    <row r="5" spans="1:12" ht="14.25">
      <c r="A5" s="18"/>
      <c r="B5" s="43"/>
      <c r="C5" s="76" t="s">
        <v>144</v>
      </c>
      <c r="D5" s="76" t="s">
        <v>145</v>
      </c>
      <c r="E5" s="77" t="s">
        <v>146</v>
      </c>
      <c r="F5" s="27"/>
      <c r="G5" s="27"/>
      <c r="H5" s="27"/>
      <c r="I5" s="27"/>
      <c r="J5" s="27"/>
      <c r="K5" s="27"/>
      <c r="L5" s="27"/>
    </row>
    <row r="6" spans="1:12">
      <c r="A6" s="277" t="s">
        <v>147</v>
      </c>
      <c r="B6" s="79" t="s">
        <v>132</v>
      </c>
      <c r="C6" s="91"/>
      <c r="D6" s="91"/>
      <c r="E6" s="92"/>
      <c r="F6" s="27"/>
      <c r="G6" s="27"/>
      <c r="H6" s="27"/>
      <c r="I6" s="27"/>
      <c r="J6" s="27"/>
      <c r="K6" s="27"/>
      <c r="L6" s="27"/>
    </row>
    <row r="7" spans="1:12" ht="14.25">
      <c r="A7" s="277"/>
      <c r="B7" s="78" t="s">
        <v>150</v>
      </c>
      <c r="C7" s="91"/>
      <c r="D7" s="91"/>
      <c r="E7" s="92"/>
      <c r="F7" s="27"/>
      <c r="G7" s="27"/>
      <c r="H7" s="27"/>
      <c r="I7" s="27"/>
      <c r="J7" s="27"/>
      <c r="K7" s="27"/>
      <c r="L7" s="27"/>
    </row>
    <row r="8" spans="1:12" ht="14.25">
      <c r="A8" s="277" t="s">
        <v>148</v>
      </c>
      <c r="B8" s="78" t="s">
        <v>132</v>
      </c>
      <c r="C8" s="91"/>
      <c r="D8" s="91"/>
      <c r="E8" s="92"/>
      <c r="F8" s="27"/>
      <c r="G8" s="27"/>
      <c r="H8" s="27"/>
      <c r="I8" s="27"/>
      <c r="J8" s="27"/>
      <c r="K8" s="27"/>
      <c r="L8" s="27"/>
    </row>
    <row r="9" spans="1:12" ht="14.25">
      <c r="A9" s="277"/>
      <c r="B9" s="78" t="s">
        <v>151</v>
      </c>
      <c r="C9" s="99">
        <f>C10+C11+C12+C13</f>
        <v>0</v>
      </c>
      <c r="D9" s="99">
        <f>D10+D11+D12+D13</f>
        <v>0</v>
      </c>
      <c r="E9" s="99">
        <f>E10+E11+E12+E13</f>
        <v>0</v>
      </c>
      <c r="F9" s="27"/>
      <c r="G9" s="27"/>
      <c r="H9" s="27"/>
      <c r="I9" s="27"/>
      <c r="J9" s="27"/>
      <c r="K9" s="27"/>
      <c r="L9" s="27"/>
    </row>
    <row r="10" spans="1:12" ht="14.25">
      <c r="A10" s="277"/>
      <c r="B10" s="80" t="s">
        <v>134</v>
      </c>
      <c r="C10" s="91"/>
      <c r="D10" s="91"/>
      <c r="E10" s="92"/>
      <c r="F10" s="27"/>
      <c r="G10" s="27"/>
      <c r="H10" s="27"/>
      <c r="I10" s="27"/>
      <c r="J10" s="27"/>
      <c r="K10" s="27"/>
      <c r="L10" s="27"/>
    </row>
    <row r="11" spans="1:12" ht="14.25">
      <c r="A11" s="277"/>
      <c r="B11" s="80" t="s">
        <v>152</v>
      </c>
      <c r="C11" s="91"/>
      <c r="D11" s="91"/>
      <c r="E11" s="92"/>
      <c r="F11" s="27"/>
      <c r="G11" s="27"/>
      <c r="H11" s="27"/>
      <c r="I11" s="27"/>
      <c r="J11" s="27"/>
      <c r="K11" s="27"/>
      <c r="L11" s="27"/>
    </row>
    <row r="12" spans="1:12" ht="14.25">
      <c r="A12" s="277"/>
      <c r="B12" s="80" t="s">
        <v>153</v>
      </c>
      <c r="C12" s="91"/>
      <c r="D12" s="91"/>
      <c r="E12" s="92"/>
      <c r="F12" s="27"/>
      <c r="G12" s="27"/>
      <c r="H12" s="27"/>
      <c r="I12" s="27"/>
      <c r="J12" s="27"/>
      <c r="K12" s="27"/>
      <c r="L12" s="27"/>
    </row>
    <row r="13" spans="1:12" ht="14.25">
      <c r="A13" s="277"/>
      <c r="B13" s="80" t="s">
        <v>154</v>
      </c>
      <c r="C13" s="91"/>
      <c r="D13" s="91"/>
      <c r="E13" s="92"/>
      <c r="F13" s="27"/>
      <c r="G13" s="27"/>
      <c r="H13" s="27"/>
      <c r="I13" s="27"/>
      <c r="J13" s="27"/>
      <c r="K13" s="27"/>
      <c r="L13" s="27"/>
    </row>
    <row r="14" spans="1:12" ht="14.25">
      <c r="A14" s="277" t="s">
        <v>149</v>
      </c>
      <c r="B14" s="78" t="s">
        <v>132</v>
      </c>
      <c r="C14" s="91">
        <v>1</v>
      </c>
      <c r="D14" s="91"/>
      <c r="E14" s="92"/>
      <c r="F14" s="27"/>
      <c r="G14" s="27"/>
      <c r="H14" s="27"/>
      <c r="I14" s="27"/>
      <c r="J14" s="27"/>
      <c r="K14" s="27"/>
      <c r="L14" s="27"/>
    </row>
    <row r="15" spans="1:12" ht="14.25">
      <c r="A15" s="277"/>
      <c r="B15" s="78" t="s">
        <v>151</v>
      </c>
      <c r="C15" s="99">
        <f>C16+C17+C18+C19</f>
        <v>1637751.8271999999</v>
      </c>
      <c r="D15" s="99">
        <f>D16+D17+D18+D19</f>
        <v>0</v>
      </c>
      <c r="E15" s="99">
        <f>E16+E17+E18+E19</f>
        <v>0</v>
      </c>
      <c r="F15" s="27"/>
      <c r="G15" s="27"/>
      <c r="H15" s="27"/>
      <c r="I15" s="27"/>
      <c r="J15" s="27"/>
      <c r="K15" s="27"/>
      <c r="L15" s="27"/>
    </row>
    <row r="16" spans="1:12" ht="14.25">
      <c r="A16" s="277"/>
      <c r="B16" s="80" t="s">
        <v>134</v>
      </c>
      <c r="C16" s="91">
        <v>428952.46</v>
      </c>
      <c r="D16" s="91"/>
      <c r="E16" s="92"/>
      <c r="F16" s="27"/>
      <c r="G16" s="27"/>
      <c r="H16" s="27"/>
      <c r="I16" s="27"/>
      <c r="J16" s="27"/>
      <c r="K16" s="27"/>
      <c r="L16" s="27"/>
    </row>
    <row r="17" spans="1:12" ht="14.25">
      <c r="A17" s="278"/>
      <c r="B17" s="82" t="s">
        <v>152</v>
      </c>
      <c r="C17" s="100">
        <v>1208799.3672</v>
      </c>
      <c r="D17" s="100"/>
      <c r="E17" s="101"/>
      <c r="F17" s="27"/>
      <c r="G17" s="27"/>
      <c r="H17" s="27"/>
      <c r="I17" s="27"/>
      <c r="J17" s="27"/>
      <c r="K17" s="27"/>
      <c r="L17" s="27"/>
    </row>
    <row r="18" spans="1:12" ht="14.25">
      <c r="A18" s="278"/>
      <c r="B18" s="82" t="s">
        <v>153</v>
      </c>
      <c r="C18" s="100">
        <v>0</v>
      </c>
      <c r="D18" s="100">
        <v>0</v>
      </c>
      <c r="E18" s="101">
        <v>0</v>
      </c>
      <c r="F18" s="27"/>
      <c r="G18" s="27"/>
      <c r="H18" s="27"/>
      <c r="I18" s="27"/>
      <c r="J18" s="27"/>
      <c r="K18" s="27"/>
      <c r="L18" s="27"/>
    </row>
    <row r="19" spans="1:12" ht="15" thickBot="1">
      <c r="A19" s="279"/>
      <c r="B19" s="81" t="s">
        <v>154</v>
      </c>
      <c r="C19" s="93">
        <v>0</v>
      </c>
      <c r="D19" s="93">
        <v>0</v>
      </c>
      <c r="E19" s="94">
        <v>0</v>
      </c>
      <c r="F19" s="27"/>
      <c r="G19" s="27"/>
      <c r="H19" s="27"/>
      <c r="I19" s="27"/>
      <c r="J19" s="27"/>
      <c r="K19" s="27"/>
      <c r="L19" s="27"/>
    </row>
    <row r="20" spans="1:12">
      <c r="A20" s="26"/>
      <c r="B20" s="27"/>
      <c r="C20" s="27"/>
      <c r="D20" s="27"/>
      <c r="E20" s="27"/>
      <c r="F20" s="27"/>
      <c r="G20" s="27"/>
      <c r="H20" s="27"/>
      <c r="I20" s="27"/>
      <c r="J20" s="27"/>
      <c r="K20" s="27"/>
      <c r="L20" s="27"/>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G31"/>
  <sheetViews>
    <sheetView zoomScaleNormal="100" workbookViewId="0">
      <pane xSplit="2" ySplit="6" topLeftCell="C7" activePane="bottomRight" state="frozen"/>
      <selection activeCell="B14" sqref="B14"/>
      <selection pane="topRight" activeCell="B14" sqref="B14"/>
      <selection pane="bottomLeft" activeCell="B14" sqref="B14"/>
      <selection pane="bottomRight" activeCell="C41" sqref="C41"/>
    </sheetView>
  </sheetViews>
  <sheetFormatPr defaultColWidth="9.140625" defaultRowHeight="12.75"/>
  <cols>
    <col min="1" max="1" width="10.5703125" style="3" bestFit="1" customWidth="1"/>
    <col min="2" max="2" width="54.7109375" style="3" customWidth="1"/>
    <col min="3" max="3" width="26.7109375" style="22" customWidth="1"/>
    <col min="4" max="4" width="32.85546875" style="22" customWidth="1"/>
    <col min="5" max="5" width="26.7109375" style="22" customWidth="1"/>
    <col min="6" max="6" width="25.5703125" style="22" customWidth="1"/>
    <col min="7" max="7" width="28.140625" style="22" customWidth="1"/>
    <col min="8" max="16384" width="9.140625" style="3"/>
  </cols>
  <sheetData>
    <row r="1" spans="1:7">
      <c r="A1" s="3" t="s">
        <v>104</v>
      </c>
      <c r="B1" s="131" t="s">
        <v>81</v>
      </c>
    </row>
    <row r="2" spans="1:7">
      <c r="A2" s="3" t="s">
        <v>105</v>
      </c>
      <c r="B2" s="132">
        <f>'20. LI3'!B2</f>
        <v>44561</v>
      </c>
    </row>
    <row r="3" spans="1:7">
      <c r="B3" s="11"/>
    </row>
    <row r="4" spans="1:7" ht="13.5" thickBot="1">
      <c r="A4" s="89" t="s">
        <v>168</v>
      </c>
      <c r="B4" s="62" t="s">
        <v>169</v>
      </c>
    </row>
    <row r="5" spans="1:7" s="11" customFormat="1" ht="14.25">
      <c r="A5" s="60"/>
      <c r="B5" s="45"/>
      <c r="C5" s="153" t="s">
        <v>0</v>
      </c>
      <c r="D5" s="149" t="s">
        <v>1</v>
      </c>
      <c r="E5" s="149" t="s">
        <v>2</v>
      </c>
      <c r="F5" s="149" t="s">
        <v>3</v>
      </c>
      <c r="G5" s="150" t="s">
        <v>4</v>
      </c>
    </row>
    <row r="6" spans="1:7" ht="57">
      <c r="A6" s="61"/>
      <c r="B6" s="28"/>
      <c r="C6" s="157" t="s">
        <v>157</v>
      </c>
      <c r="D6" s="78" t="s">
        <v>158</v>
      </c>
      <c r="E6" s="78" t="s">
        <v>159</v>
      </c>
      <c r="F6" s="78" t="s">
        <v>160</v>
      </c>
      <c r="G6" s="158" t="s">
        <v>161</v>
      </c>
    </row>
    <row r="7" spans="1:7" ht="14.25">
      <c r="A7" s="61">
        <v>1</v>
      </c>
      <c r="B7" s="83" t="s">
        <v>144</v>
      </c>
      <c r="C7" s="102">
        <f>SUM(C8:C11)</f>
        <v>86572805.58809644</v>
      </c>
      <c r="D7" s="102">
        <f t="shared" ref="D7:G7" si="0">SUM(D8:D11)</f>
        <v>86112596.626496434</v>
      </c>
      <c r="E7" s="102">
        <f t="shared" si="0"/>
        <v>0</v>
      </c>
      <c r="F7" s="102">
        <f t="shared" si="0"/>
        <v>0</v>
      </c>
      <c r="G7" s="102">
        <f t="shared" si="0"/>
        <v>13442067.285884397</v>
      </c>
    </row>
    <row r="8" spans="1:7" ht="14.25">
      <c r="A8" s="61">
        <v>2</v>
      </c>
      <c r="B8" s="29" t="s">
        <v>37</v>
      </c>
      <c r="C8" s="154">
        <v>460208.96159999998</v>
      </c>
      <c r="D8" s="180"/>
      <c r="E8" s="155"/>
      <c r="F8" s="155"/>
      <c r="G8" s="156">
        <v>111304.48079999999</v>
      </c>
    </row>
    <row r="9" spans="1:7" ht="14.25">
      <c r="A9" s="61">
        <v>3</v>
      </c>
      <c r="B9" s="29" t="s">
        <v>162</v>
      </c>
      <c r="C9" s="160">
        <v>86112596.626496434</v>
      </c>
      <c r="D9" s="181">
        <v>86112596.626496434</v>
      </c>
      <c r="E9" s="155"/>
      <c r="F9" s="155"/>
      <c r="G9" s="152">
        <v>13330762.805084398</v>
      </c>
    </row>
    <row r="10" spans="1:7" ht="14.25">
      <c r="A10" s="61">
        <v>4</v>
      </c>
      <c r="B10" s="30" t="s">
        <v>163</v>
      </c>
      <c r="C10" s="160"/>
      <c r="D10" s="181"/>
      <c r="E10" s="155"/>
      <c r="F10" s="155"/>
      <c r="G10" s="152"/>
    </row>
    <row r="11" spans="1:7" ht="14.25">
      <c r="A11" s="61">
        <v>5</v>
      </c>
      <c r="B11" s="29" t="s">
        <v>164</v>
      </c>
      <c r="C11" s="160"/>
      <c r="D11" s="181"/>
      <c r="E11" s="155"/>
      <c r="F11" s="155"/>
      <c r="G11" s="152"/>
    </row>
    <row r="12" spans="1:7" ht="14.25">
      <c r="A12" s="61">
        <v>6</v>
      </c>
      <c r="B12" s="12" t="s">
        <v>145</v>
      </c>
      <c r="C12" s="95">
        <f>SUM(C13:C16)</f>
        <v>0</v>
      </c>
      <c r="D12" s="95">
        <f>SUM(D13:D16)</f>
        <v>0</v>
      </c>
      <c r="E12" s="95">
        <f>SUM(E13:E16)</f>
        <v>0</v>
      </c>
      <c r="F12" s="95">
        <f>SUM(F13:F16)</f>
        <v>0</v>
      </c>
      <c r="G12" s="96">
        <f>SUM(G13:G16)</f>
        <v>0</v>
      </c>
    </row>
    <row r="13" spans="1:7" ht="14.25">
      <c r="A13" s="61">
        <v>7</v>
      </c>
      <c r="B13" s="29" t="s">
        <v>37</v>
      </c>
      <c r="C13" s="151"/>
      <c r="D13" s="179"/>
      <c r="E13" s="151"/>
      <c r="F13" s="151"/>
      <c r="G13" s="152"/>
    </row>
    <row r="14" spans="1:7" ht="14.25">
      <c r="A14" s="61">
        <v>8</v>
      </c>
      <c r="B14" s="29" t="s">
        <v>162</v>
      </c>
      <c r="C14" s="151"/>
      <c r="D14" s="179"/>
      <c r="E14" s="151"/>
      <c r="F14" s="151"/>
      <c r="G14" s="152"/>
    </row>
    <row r="15" spans="1:7" ht="14.25">
      <c r="A15" s="61">
        <v>9</v>
      </c>
      <c r="B15" s="30" t="s">
        <v>163</v>
      </c>
      <c r="C15" s="151"/>
      <c r="D15" s="179"/>
      <c r="E15" s="151"/>
      <c r="F15" s="151"/>
      <c r="G15" s="152"/>
    </row>
    <row r="16" spans="1:7" ht="14.25">
      <c r="A16" s="61">
        <v>10</v>
      </c>
      <c r="B16" s="29" t="s">
        <v>164</v>
      </c>
      <c r="C16" s="151"/>
      <c r="D16" s="179"/>
      <c r="E16" s="151"/>
      <c r="F16" s="151"/>
      <c r="G16" s="152"/>
    </row>
    <row r="17" spans="1:7" ht="14.25">
      <c r="A17" s="61">
        <v>11</v>
      </c>
      <c r="B17" s="12" t="s">
        <v>146</v>
      </c>
      <c r="C17" s="95">
        <f>SUM(C18:C21)</f>
        <v>6052440.1290338179</v>
      </c>
      <c r="D17" s="95">
        <f>SUM(D18:D21)</f>
        <v>6052440.1290338179</v>
      </c>
      <c r="E17" s="95">
        <f>SUM(E18:E21)</f>
        <v>0</v>
      </c>
      <c r="F17" s="95">
        <f>SUM(F18:F21)</f>
        <v>0</v>
      </c>
      <c r="G17" s="96">
        <f>SUM(G18:G21)</f>
        <v>1988773.025053334</v>
      </c>
    </row>
    <row r="18" spans="1:7" ht="14.25">
      <c r="A18" s="61">
        <v>12</v>
      </c>
      <c r="B18" s="29" t="s">
        <v>37</v>
      </c>
      <c r="C18" s="151">
        <v>1111009.9527635376</v>
      </c>
      <c r="D18" s="179">
        <v>1111009.9527635376</v>
      </c>
      <c r="E18" s="151" t="s">
        <v>214</v>
      </c>
      <c r="F18" s="151"/>
      <c r="G18" s="152">
        <v>111987.66666666666</v>
      </c>
    </row>
    <row r="19" spans="1:7" ht="14.25">
      <c r="A19" s="61">
        <v>13</v>
      </c>
      <c r="B19" s="29" t="s">
        <v>162</v>
      </c>
      <c r="C19" s="151">
        <v>4941430.17627028</v>
      </c>
      <c r="D19" s="179">
        <v>4941430.17627028</v>
      </c>
      <c r="E19" s="151"/>
      <c r="F19" s="151"/>
      <c r="G19" s="152">
        <v>1876785.3583866672</v>
      </c>
    </row>
    <row r="20" spans="1:7" ht="14.25">
      <c r="A20" s="61">
        <v>14</v>
      </c>
      <c r="B20" s="30" t="s">
        <v>163</v>
      </c>
      <c r="C20" s="151"/>
      <c r="D20" s="179"/>
      <c r="E20" s="151"/>
      <c r="F20" s="151"/>
      <c r="G20" s="152"/>
    </row>
    <row r="21" spans="1:7" ht="14.25">
      <c r="A21" s="61">
        <v>15</v>
      </c>
      <c r="B21" s="29" t="s">
        <v>164</v>
      </c>
      <c r="C21" s="151"/>
      <c r="D21" s="179"/>
      <c r="E21" s="151"/>
      <c r="F21" s="151"/>
      <c r="G21" s="152"/>
    </row>
    <row r="22" spans="1:7" ht="15" thickBot="1">
      <c r="A22" s="61">
        <v>16</v>
      </c>
      <c r="B22" s="40" t="s">
        <v>165</v>
      </c>
      <c r="C22" s="97">
        <f>C12+C17</f>
        <v>6052440.1290338179</v>
      </c>
      <c r="D22" s="97">
        <f>D12+D17</f>
        <v>6052440.1290338179</v>
      </c>
      <c r="E22" s="97">
        <f>E12+E17</f>
        <v>0</v>
      </c>
      <c r="F22" s="97">
        <f>F12+F17</f>
        <v>0</v>
      </c>
      <c r="G22" s="98">
        <f>G12+G17</f>
        <v>1988773.025053334</v>
      </c>
    </row>
    <row r="31" spans="1:7">
      <c r="D31" s="22" t="s">
        <v>239</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scale="4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P29"/>
  <sheetViews>
    <sheetView zoomScaleNormal="100" workbookViewId="0">
      <pane xSplit="2" ySplit="8" topLeftCell="C9" activePane="bottomRight" state="frozen"/>
      <selection activeCell="B14" sqref="B14"/>
      <selection pane="topRight" activeCell="B14" sqref="B14"/>
      <selection pane="bottomLeft" activeCell="B14" sqref="B14"/>
      <selection pane="bottomRight" activeCell="B45" sqref="B45"/>
    </sheetView>
  </sheetViews>
  <sheetFormatPr defaultColWidth="9.140625" defaultRowHeight="12.75"/>
  <cols>
    <col min="1" max="1" width="10.5703125" style="3" bestFit="1" customWidth="1"/>
    <col min="2" max="2" width="38" style="3" customWidth="1"/>
    <col min="3" max="3" width="15.140625" style="14" customWidth="1"/>
    <col min="4" max="5" width="13.7109375" style="14" customWidth="1"/>
    <col min="6" max="6" width="16.28515625" style="14" customWidth="1"/>
    <col min="7" max="8" width="13.7109375" style="14" customWidth="1"/>
    <col min="9" max="9" width="17.5703125" style="14" customWidth="1"/>
    <col min="10" max="10" width="14.5703125" style="14" customWidth="1"/>
    <col min="11" max="13" width="13.7109375" style="14" customWidth="1"/>
    <col min="14" max="14" width="15" style="14" customWidth="1"/>
    <col min="15" max="16" width="13.7109375" style="14" customWidth="1"/>
    <col min="17" max="16384" width="9.140625" style="3"/>
  </cols>
  <sheetData>
    <row r="1" spans="1:16">
      <c r="A1" s="3" t="s">
        <v>104</v>
      </c>
      <c r="B1" s="131" t="s">
        <v>81</v>
      </c>
    </row>
    <row r="2" spans="1:16">
      <c r="A2" s="3" t="s">
        <v>105</v>
      </c>
      <c r="B2" s="132">
        <f>'20. LI3'!B2</f>
        <v>44561</v>
      </c>
    </row>
    <row r="4" spans="1:16" ht="13.5" thickBot="1">
      <c r="A4" s="115" t="s">
        <v>166</v>
      </c>
      <c r="B4" s="39" t="s">
        <v>167</v>
      </c>
    </row>
    <row r="5" spans="1:16">
      <c r="A5" s="225"/>
      <c r="B5" s="226"/>
      <c r="C5" s="31" t="s">
        <v>0</v>
      </c>
      <c r="D5" s="31" t="s">
        <v>1</v>
      </c>
      <c r="E5" s="31" t="s">
        <v>2</v>
      </c>
      <c r="F5" s="31" t="s">
        <v>3</v>
      </c>
      <c r="G5" s="31" t="s">
        <v>4</v>
      </c>
      <c r="H5" s="31" t="s">
        <v>5</v>
      </c>
      <c r="I5" s="31" t="s">
        <v>6</v>
      </c>
      <c r="J5" s="31" t="s">
        <v>7</v>
      </c>
      <c r="K5" s="31" t="s">
        <v>8</v>
      </c>
      <c r="L5" s="31"/>
      <c r="M5" s="31" t="s">
        <v>9</v>
      </c>
      <c r="N5" s="31" t="s">
        <v>10</v>
      </c>
      <c r="O5" s="31" t="s">
        <v>11</v>
      </c>
      <c r="P5" s="227" t="s">
        <v>12</v>
      </c>
    </row>
    <row r="6" spans="1:16" ht="12.75" customHeight="1">
      <c r="A6" s="15"/>
      <c r="B6" s="139"/>
      <c r="C6" s="280" t="s">
        <v>171</v>
      </c>
      <c r="D6" s="280"/>
      <c r="E6" s="280"/>
      <c r="F6" s="282" t="s">
        <v>178</v>
      </c>
      <c r="G6" s="282"/>
      <c r="H6" s="282"/>
      <c r="I6" s="282"/>
      <c r="J6" s="282"/>
      <c r="K6" s="282"/>
      <c r="L6" s="282"/>
      <c r="M6" s="282"/>
      <c r="N6" s="283" t="s">
        <v>183</v>
      </c>
      <c r="O6" s="283"/>
      <c r="P6" s="284"/>
    </row>
    <row r="7" spans="1:16" ht="15" customHeight="1">
      <c r="A7" s="15"/>
      <c r="B7" s="139"/>
      <c r="C7" s="283" t="s">
        <v>172</v>
      </c>
      <c r="D7" s="283" t="s">
        <v>173</v>
      </c>
      <c r="E7" s="283" t="s">
        <v>174</v>
      </c>
      <c r="F7" s="283" t="s">
        <v>175</v>
      </c>
      <c r="G7" s="283"/>
      <c r="H7" s="283" t="s">
        <v>180</v>
      </c>
      <c r="I7" s="283" t="s">
        <v>179</v>
      </c>
      <c r="J7" s="283"/>
      <c r="K7" s="285" t="s">
        <v>230</v>
      </c>
      <c r="L7" s="285"/>
      <c r="M7" s="285"/>
      <c r="N7" s="280" t="s">
        <v>184</v>
      </c>
      <c r="O7" s="280" t="s">
        <v>185</v>
      </c>
      <c r="P7" s="281" t="s">
        <v>186</v>
      </c>
    </row>
    <row r="8" spans="1:16" ht="25.5">
      <c r="A8" s="15"/>
      <c r="B8" s="139"/>
      <c r="C8" s="283"/>
      <c r="D8" s="283"/>
      <c r="E8" s="283"/>
      <c r="F8" s="228" t="s">
        <v>176</v>
      </c>
      <c r="G8" s="228" t="s">
        <v>177</v>
      </c>
      <c r="H8" s="283"/>
      <c r="I8" s="228" t="s">
        <v>172</v>
      </c>
      <c r="J8" s="228" t="s">
        <v>173</v>
      </c>
      <c r="K8" s="229" t="s">
        <v>181</v>
      </c>
      <c r="L8" s="202" t="s">
        <v>231</v>
      </c>
      <c r="M8" s="229" t="s">
        <v>182</v>
      </c>
      <c r="N8" s="280"/>
      <c r="O8" s="280"/>
      <c r="P8" s="281"/>
    </row>
    <row r="9" spans="1:16">
      <c r="A9" s="42"/>
      <c r="B9" s="159" t="s">
        <v>170</v>
      </c>
      <c r="C9" s="230"/>
      <c r="D9" s="230"/>
      <c r="E9" s="230"/>
      <c r="F9" s="230"/>
      <c r="G9" s="230"/>
      <c r="H9" s="230"/>
      <c r="I9" s="230"/>
      <c r="J9" s="230"/>
      <c r="K9" s="230"/>
      <c r="L9" s="230"/>
      <c r="M9" s="230"/>
      <c r="N9" s="230"/>
      <c r="O9" s="230"/>
      <c r="P9" s="230"/>
    </row>
    <row r="10" spans="1:16">
      <c r="A10" s="15">
        <v>1</v>
      </c>
      <c r="B10" s="38" t="s">
        <v>151</v>
      </c>
      <c r="C10" s="231">
        <f t="shared" ref="C10:P10" si="0">SUM(C11:C27)</f>
        <v>1030467</v>
      </c>
      <c r="D10" s="231">
        <f t="shared" si="0"/>
        <v>475020</v>
      </c>
      <c r="E10" s="231">
        <f t="shared" si="0"/>
        <v>1505487</v>
      </c>
      <c r="F10" s="231">
        <f t="shared" si="0"/>
        <v>299347</v>
      </c>
      <c r="G10" s="231">
        <f t="shared" si="0"/>
        <v>0</v>
      </c>
      <c r="H10" s="231">
        <f t="shared" si="0"/>
        <v>203291</v>
      </c>
      <c r="I10" s="231">
        <f t="shared" si="0"/>
        <v>0</v>
      </c>
      <c r="J10" s="231">
        <f t="shared" si="0"/>
        <v>0</v>
      </c>
      <c r="K10" s="231">
        <f t="shared" si="0"/>
        <v>6002</v>
      </c>
      <c r="L10" s="231">
        <f t="shared" si="0"/>
        <v>40597</v>
      </c>
      <c r="M10" s="231">
        <f t="shared" si="0"/>
        <v>101027</v>
      </c>
      <c r="N10" s="231">
        <f t="shared" si="0"/>
        <v>1126523</v>
      </c>
      <c r="O10" s="231">
        <f t="shared" si="0"/>
        <v>542689</v>
      </c>
      <c r="P10" s="232">
        <f t="shared" si="0"/>
        <v>1669212</v>
      </c>
    </row>
    <row r="11" spans="1:16">
      <c r="A11" s="15">
        <v>1.1000000000000001</v>
      </c>
      <c r="B11" s="139" t="s">
        <v>187</v>
      </c>
      <c r="C11" s="233">
        <v>0</v>
      </c>
      <c r="D11" s="233">
        <v>32880</v>
      </c>
      <c r="E11" s="231">
        <f t="shared" ref="E11:E29" si="1">C11+D11</f>
        <v>32880</v>
      </c>
      <c r="F11" s="233"/>
      <c r="G11" s="233"/>
      <c r="H11" s="233"/>
      <c r="I11" s="233"/>
      <c r="J11" s="233"/>
      <c r="K11" s="234"/>
      <c r="L11" s="234"/>
      <c r="M11" s="234"/>
      <c r="N11" s="231">
        <f t="shared" ref="N11:N12" si="2">C11+F11-H11-I11</f>
        <v>0</v>
      </c>
      <c r="O11" s="231">
        <f t="shared" ref="O11:O18" si="3">D11+G11+H11-J11+K11-M11-L11</f>
        <v>32880</v>
      </c>
      <c r="P11" s="232">
        <f t="shared" ref="P11:P18" si="4">N11+O11</f>
        <v>32880</v>
      </c>
    </row>
    <row r="12" spans="1:16">
      <c r="A12" s="15">
        <v>1.2</v>
      </c>
      <c r="B12" s="139" t="s">
        <v>232</v>
      </c>
      <c r="C12" s="233">
        <v>0</v>
      </c>
      <c r="D12" s="233">
        <v>30000</v>
      </c>
      <c r="E12" s="231">
        <f t="shared" si="1"/>
        <v>30000</v>
      </c>
      <c r="F12" s="233"/>
      <c r="G12" s="233"/>
      <c r="H12" s="233"/>
      <c r="I12" s="233"/>
      <c r="J12" s="233"/>
      <c r="K12" s="234"/>
      <c r="L12" s="234"/>
      <c r="M12" s="234"/>
      <c r="N12" s="231">
        <f t="shared" si="2"/>
        <v>0</v>
      </c>
      <c r="O12" s="231">
        <f t="shared" si="3"/>
        <v>30000</v>
      </c>
      <c r="P12" s="232">
        <f t="shared" si="4"/>
        <v>30000</v>
      </c>
    </row>
    <row r="13" spans="1:16">
      <c r="A13" s="15">
        <v>1.3</v>
      </c>
      <c r="B13" s="139" t="s">
        <v>188</v>
      </c>
      <c r="C13" s="233">
        <v>0</v>
      </c>
      <c r="D13" s="233">
        <v>5000</v>
      </c>
      <c r="E13" s="231">
        <f t="shared" si="1"/>
        <v>5000</v>
      </c>
      <c r="F13" s="233"/>
      <c r="G13" s="233"/>
      <c r="H13" s="233"/>
      <c r="I13" s="233"/>
      <c r="J13" s="233"/>
      <c r="K13" s="234"/>
      <c r="L13" s="234"/>
      <c r="M13" s="234"/>
      <c r="N13" s="231">
        <f>C13+F13-H13-I13</f>
        <v>0</v>
      </c>
      <c r="O13" s="231">
        <f t="shared" si="3"/>
        <v>5000</v>
      </c>
      <c r="P13" s="232">
        <f t="shared" si="4"/>
        <v>5000</v>
      </c>
    </row>
    <row r="14" spans="1:16">
      <c r="A14" s="15">
        <v>1.4</v>
      </c>
      <c r="B14" s="139" t="s">
        <v>189</v>
      </c>
      <c r="C14" s="233">
        <v>0</v>
      </c>
      <c r="D14" s="233">
        <v>0</v>
      </c>
      <c r="E14" s="231">
        <f t="shared" si="1"/>
        <v>0</v>
      </c>
      <c r="F14" s="233"/>
      <c r="G14" s="233"/>
      <c r="H14" s="233"/>
      <c r="I14" s="233"/>
      <c r="J14" s="233"/>
      <c r="K14" s="234"/>
      <c r="L14" s="234"/>
      <c r="M14" s="234"/>
      <c r="N14" s="231">
        <f t="shared" ref="N14:N18" si="5">C14+F14-H14-I14</f>
        <v>0</v>
      </c>
      <c r="O14" s="231">
        <f t="shared" si="3"/>
        <v>0</v>
      </c>
      <c r="P14" s="232">
        <f t="shared" si="4"/>
        <v>0</v>
      </c>
    </row>
    <row r="15" spans="1:16">
      <c r="A15" s="15">
        <v>1.5</v>
      </c>
      <c r="B15" s="139" t="s">
        <v>190</v>
      </c>
      <c r="C15" s="233">
        <v>0</v>
      </c>
      <c r="D15" s="233">
        <v>0</v>
      </c>
      <c r="E15" s="231">
        <f t="shared" si="1"/>
        <v>0</v>
      </c>
      <c r="F15" s="233"/>
      <c r="G15" s="233"/>
      <c r="H15" s="233"/>
      <c r="I15" s="233"/>
      <c r="J15" s="233"/>
      <c r="K15" s="234"/>
      <c r="L15" s="234"/>
      <c r="M15" s="234"/>
      <c r="N15" s="231">
        <f t="shared" si="5"/>
        <v>0</v>
      </c>
      <c r="O15" s="231">
        <f t="shared" si="3"/>
        <v>0</v>
      </c>
      <c r="P15" s="232">
        <f t="shared" si="4"/>
        <v>0</v>
      </c>
    </row>
    <row r="16" spans="1:16">
      <c r="A16" s="15">
        <v>1.6</v>
      </c>
      <c r="B16" s="139" t="s">
        <v>233</v>
      </c>
      <c r="C16" s="233">
        <v>0</v>
      </c>
      <c r="D16" s="233">
        <v>0</v>
      </c>
      <c r="E16" s="231">
        <f t="shared" si="1"/>
        <v>0</v>
      </c>
      <c r="F16" s="233"/>
      <c r="G16" s="233"/>
      <c r="H16" s="233"/>
      <c r="I16" s="233"/>
      <c r="J16" s="233"/>
      <c r="K16" s="234">
        <v>2900</v>
      </c>
      <c r="L16" s="234"/>
      <c r="M16" s="234"/>
      <c r="N16" s="231">
        <f t="shared" si="5"/>
        <v>0</v>
      </c>
      <c r="O16" s="231">
        <f t="shared" si="3"/>
        <v>2900</v>
      </c>
      <c r="P16" s="232">
        <f t="shared" si="4"/>
        <v>2900</v>
      </c>
    </row>
    <row r="17" spans="1:16">
      <c r="A17" s="15">
        <v>1.7</v>
      </c>
      <c r="B17" s="139" t="s">
        <v>191</v>
      </c>
      <c r="C17" s="233">
        <v>0</v>
      </c>
      <c r="D17" s="233">
        <v>0</v>
      </c>
      <c r="E17" s="231">
        <f t="shared" si="1"/>
        <v>0</v>
      </c>
      <c r="F17" s="233"/>
      <c r="G17" s="233"/>
      <c r="H17" s="233"/>
      <c r="I17" s="233"/>
      <c r="J17" s="233"/>
      <c r="K17" s="234"/>
      <c r="L17" s="234"/>
      <c r="M17" s="234"/>
      <c r="N17" s="231">
        <f t="shared" si="5"/>
        <v>0</v>
      </c>
      <c r="O17" s="231">
        <f t="shared" si="3"/>
        <v>0</v>
      </c>
      <c r="P17" s="232">
        <f t="shared" si="4"/>
        <v>0</v>
      </c>
    </row>
    <row r="18" spans="1:16">
      <c r="A18" s="15">
        <v>1.8</v>
      </c>
      <c r="B18" s="139" t="s">
        <v>234</v>
      </c>
      <c r="C18" s="233">
        <v>0</v>
      </c>
      <c r="D18" s="233">
        <v>0</v>
      </c>
      <c r="E18" s="231">
        <f t="shared" si="1"/>
        <v>0</v>
      </c>
      <c r="F18" s="233"/>
      <c r="G18" s="233"/>
      <c r="H18" s="233"/>
      <c r="I18" s="233"/>
      <c r="J18" s="233"/>
      <c r="K18" s="234">
        <v>3102</v>
      </c>
      <c r="L18" s="234"/>
      <c r="M18" s="234"/>
      <c r="N18" s="231">
        <f t="shared" si="5"/>
        <v>0</v>
      </c>
      <c r="O18" s="231">
        <f t="shared" si="3"/>
        <v>3102</v>
      </c>
      <c r="P18" s="232">
        <f t="shared" si="4"/>
        <v>3102</v>
      </c>
    </row>
    <row r="19" spans="1:16">
      <c r="A19" s="15"/>
      <c r="B19" s="139"/>
      <c r="C19" s="233"/>
      <c r="D19" s="233"/>
      <c r="E19" s="231"/>
      <c r="F19" s="233"/>
      <c r="G19" s="233"/>
      <c r="H19" s="233"/>
      <c r="I19" s="233"/>
      <c r="J19" s="233"/>
      <c r="K19" s="234"/>
      <c r="L19" s="234"/>
      <c r="M19" s="234"/>
      <c r="N19" s="231"/>
      <c r="O19" s="231"/>
      <c r="P19" s="232"/>
    </row>
    <row r="20" spans="1:16">
      <c r="A20" s="15">
        <v>1.9</v>
      </c>
      <c r="B20" s="139" t="s">
        <v>215</v>
      </c>
      <c r="C20" s="233">
        <v>230707</v>
      </c>
      <c r="D20" s="233">
        <v>140266</v>
      </c>
      <c r="E20" s="231">
        <f t="shared" si="1"/>
        <v>370973</v>
      </c>
      <c r="F20" s="235">
        <v>75000</v>
      </c>
      <c r="G20" s="235"/>
      <c r="H20" s="235">
        <v>17312</v>
      </c>
      <c r="I20" s="235"/>
      <c r="J20" s="235"/>
      <c r="K20" s="235">
        <v>0</v>
      </c>
      <c r="L20" s="235">
        <v>3739</v>
      </c>
      <c r="M20" s="235">
        <v>0</v>
      </c>
      <c r="N20" s="231">
        <f t="shared" ref="N20:N26" si="6">C20+F20-H20-I20</f>
        <v>288395</v>
      </c>
      <c r="O20" s="231">
        <f>D20+G20+H20-J20+K20-M20-L20</f>
        <v>153839</v>
      </c>
      <c r="P20" s="232">
        <f t="shared" ref="P20:P27" si="7">N20+O20</f>
        <v>442234</v>
      </c>
    </row>
    <row r="21" spans="1:16">
      <c r="A21" s="15">
        <v>1.1000000000000001</v>
      </c>
      <c r="B21" s="236" t="s">
        <v>216</v>
      </c>
      <c r="C21" s="233">
        <v>65712</v>
      </c>
      <c r="D21" s="233">
        <v>38066</v>
      </c>
      <c r="E21" s="231">
        <f t="shared" si="1"/>
        <v>103778</v>
      </c>
      <c r="F21" s="235">
        <v>35000</v>
      </c>
      <c r="G21" s="235"/>
      <c r="H21" s="235">
        <v>4178</v>
      </c>
      <c r="I21" s="235"/>
      <c r="J21" s="235"/>
      <c r="K21" s="235"/>
      <c r="L21" s="235">
        <v>903</v>
      </c>
      <c r="M21" s="235"/>
      <c r="N21" s="231">
        <f t="shared" si="6"/>
        <v>96534</v>
      </c>
      <c r="O21" s="231">
        <f>D21+G21+H21-J21+K21-M21-L21</f>
        <v>41341</v>
      </c>
      <c r="P21" s="232">
        <f t="shared" si="7"/>
        <v>137875</v>
      </c>
    </row>
    <row r="22" spans="1:16">
      <c r="A22" s="15">
        <v>1.1100000000000001</v>
      </c>
      <c r="B22" s="139" t="s">
        <v>235</v>
      </c>
      <c r="C22" s="233">
        <v>165333</v>
      </c>
      <c r="D22" s="233">
        <v>143033</v>
      </c>
      <c r="E22" s="231">
        <f t="shared" si="1"/>
        <v>308366</v>
      </c>
      <c r="F22" s="235">
        <v>35000</v>
      </c>
      <c r="G22" s="235"/>
      <c r="H22" s="235">
        <v>40467</v>
      </c>
      <c r="I22" s="235"/>
      <c r="J22" s="235"/>
      <c r="K22" s="235"/>
      <c r="L22" s="235">
        <v>8094</v>
      </c>
      <c r="M22" s="235"/>
      <c r="N22" s="231">
        <f t="shared" si="6"/>
        <v>159866</v>
      </c>
      <c r="O22" s="231">
        <f t="shared" ref="O22:O27" si="8">D22+G22+H22-J22+K22-M22-L22</f>
        <v>175406</v>
      </c>
      <c r="P22" s="232">
        <f t="shared" si="7"/>
        <v>335272</v>
      </c>
    </row>
    <row r="23" spans="1:16">
      <c r="A23" s="15">
        <v>1.1200000000000001</v>
      </c>
      <c r="B23" s="139" t="s">
        <v>192</v>
      </c>
      <c r="C23" s="233">
        <v>163667</v>
      </c>
      <c r="D23" s="233">
        <v>0</v>
      </c>
      <c r="E23" s="231">
        <f t="shared" si="1"/>
        <v>163667</v>
      </c>
      <c r="F23" s="235">
        <v>35000</v>
      </c>
      <c r="G23" s="235"/>
      <c r="H23" s="235">
        <v>42133</v>
      </c>
      <c r="I23" s="235"/>
      <c r="J23" s="235"/>
      <c r="K23" s="235"/>
      <c r="L23" s="235">
        <v>8427</v>
      </c>
      <c r="M23" s="235">
        <v>33706</v>
      </c>
      <c r="N23" s="231">
        <f t="shared" si="6"/>
        <v>156534</v>
      </c>
      <c r="O23" s="231">
        <f t="shared" si="8"/>
        <v>0</v>
      </c>
      <c r="P23" s="232">
        <f t="shared" si="7"/>
        <v>156534</v>
      </c>
    </row>
    <row r="24" spans="1:16">
      <c r="A24" s="15">
        <v>1.1299999999999999</v>
      </c>
      <c r="B24" s="139" t="s">
        <v>236</v>
      </c>
      <c r="C24" s="233">
        <v>237667</v>
      </c>
      <c r="D24" s="233">
        <v>85775</v>
      </c>
      <c r="E24" s="231">
        <f t="shared" si="1"/>
        <v>323442</v>
      </c>
      <c r="F24" s="235">
        <v>35000</v>
      </c>
      <c r="G24" s="235"/>
      <c r="H24" s="235">
        <v>62501</v>
      </c>
      <c r="I24" s="235"/>
      <c r="J24" s="235"/>
      <c r="K24" s="235"/>
      <c r="L24" s="235">
        <v>12501</v>
      </c>
      <c r="M24" s="235">
        <v>40800</v>
      </c>
      <c r="N24" s="231">
        <f t="shared" si="6"/>
        <v>210166</v>
      </c>
      <c r="O24" s="231">
        <f t="shared" si="8"/>
        <v>94975</v>
      </c>
      <c r="P24" s="232">
        <f t="shared" si="7"/>
        <v>305141</v>
      </c>
    </row>
    <row r="25" spans="1:16">
      <c r="A25" s="15">
        <v>1.1399999999999999</v>
      </c>
      <c r="B25" s="139" t="s">
        <v>237</v>
      </c>
      <c r="C25" s="233">
        <v>4212</v>
      </c>
      <c r="D25" s="233">
        <v>0</v>
      </c>
      <c r="E25" s="231">
        <f t="shared" si="1"/>
        <v>4212</v>
      </c>
      <c r="F25" s="235">
        <v>24886</v>
      </c>
      <c r="G25" s="235"/>
      <c r="H25" s="235">
        <v>2527</v>
      </c>
      <c r="I25" s="235"/>
      <c r="J25" s="235"/>
      <c r="K25" s="235"/>
      <c r="L25" s="235">
        <v>546</v>
      </c>
      <c r="M25" s="235">
        <v>1900</v>
      </c>
      <c r="N25" s="231">
        <f t="shared" si="6"/>
        <v>26571</v>
      </c>
      <c r="O25" s="231">
        <f t="shared" si="8"/>
        <v>81</v>
      </c>
      <c r="P25" s="232">
        <f t="shared" si="7"/>
        <v>26652</v>
      </c>
    </row>
    <row r="26" spans="1:16">
      <c r="A26" s="15">
        <v>1.1499999999999999</v>
      </c>
      <c r="B26" s="139" t="s">
        <v>238</v>
      </c>
      <c r="C26" s="233">
        <v>8835</v>
      </c>
      <c r="D26" s="233">
        <v>0</v>
      </c>
      <c r="E26" s="231">
        <f t="shared" si="1"/>
        <v>8835</v>
      </c>
      <c r="F26" s="235">
        <v>24461</v>
      </c>
      <c r="G26" s="235"/>
      <c r="H26" s="235">
        <v>5173</v>
      </c>
      <c r="I26" s="235"/>
      <c r="J26" s="235"/>
      <c r="K26" s="235"/>
      <c r="L26" s="235">
        <v>1008</v>
      </c>
      <c r="M26" s="235">
        <v>1000</v>
      </c>
      <c r="N26" s="231">
        <f t="shared" si="6"/>
        <v>28123</v>
      </c>
      <c r="O26" s="231">
        <f t="shared" si="8"/>
        <v>3165</v>
      </c>
      <c r="P26" s="232">
        <f t="shared" si="7"/>
        <v>31288</v>
      </c>
    </row>
    <row r="27" spans="1:16">
      <c r="A27" s="15">
        <v>1.1599999999999999</v>
      </c>
      <c r="B27" s="139" t="s">
        <v>193</v>
      </c>
      <c r="C27" s="233">
        <v>154334</v>
      </c>
      <c r="D27" s="233">
        <v>0</v>
      </c>
      <c r="E27" s="231">
        <f t="shared" si="1"/>
        <v>154334</v>
      </c>
      <c r="F27" s="235">
        <v>35000</v>
      </c>
      <c r="G27" s="235"/>
      <c r="H27" s="235">
        <v>29000</v>
      </c>
      <c r="I27" s="235"/>
      <c r="J27" s="235"/>
      <c r="K27" s="235"/>
      <c r="L27" s="235">
        <v>5379</v>
      </c>
      <c r="M27" s="235">
        <v>23621</v>
      </c>
      <c r="N27" s="231">
        <f>C27+F27-H27-I27</f>
        <v>160334</v>
      </c>
      <c r="O27" s="231">
        <f t="shared" si="8"/>
        <v>0</v>
      </c>
      <c r="P27" s="232">
        <f t="shared" si="7"/>
        <v>160334</v>
      </c>
    </row>
    <row r="28" spans="1:16">
      <c r="A28" s="42"/>
      <c r="B28" s="79" t="s">
        <v>146</v>
      </c>
      <c r="C28" s="237"/>
      <c r="D28" s="237"/>
      <c r="E28" s="237"/>
      <c r="F28" s="237"/>
      <c r="G28" s="237"/>
      <c r="H28" s="237"/>
      <c r="I28" s="237"/>
      <c r="J28" s="237"/>
      <c r="K28" s="237"/>
      <c r="L28" s="237"/>
      <c r="M28" s="237"/>
      <c r="N28" s="237"/>
      <c r="O28" s="237"/>
      <c r="P28" s="237"/>
    </row>
    <row r="29" spans="1:16">
      <c r="A29" s="15">
        <v>2</v>
      </c>
      <c r="B29" s="238"/>
      <c r="C29" s="231">
        <v>55351</v>
      </c>
      <c r="D29" s="231">
        <v>66450</v>
      </c>
      <c r="E29" s="231">
        <f t="shared" si="1"/>
        <v>121801</v>
      </c>
      <c r="F29" s="231">
        <v>35930</v>
      </c>
      <c r="G29" s="231">
        <v>0</v>
      </c>
      <c r="H29" s="231">
        <v>26867</v>
      </c>
      <c r="I29" s="231">
        <v>0</v>
      </c>
      <c r="J29" s="231">
        <v>0</v>
      </c>
      <c r="K29" s="231">
        <v>0</v>
      </c>
      <c r="L29" s="231">
        <v>4831</v>
      </c>
      <c r="M29" s="231">
        <v>15668</v>
      </c>
      <c r="N29" s="239">
        <f t="shared" ref="N29" si="9">C29+F29-H29-I29</f>
        <v>64414</v>
      </c>
      <c r="O29" s="239">
        <f t="shared" ref="O29" si="10">D29+G29+H29-J29+K29-M29-L29</f>
        <v>72818</v>
      </c>
      <c r="P29" s="240">
        <f t="shared" ref="P29" si="11">N29+O29</f>
        <v>137232</v>
      </c>
    </row>
  </sheetData>
  <mergeCells count="13">
    <mergeCell ref="N7:N8"/>
    <mergeCell ref="O7:O8"/>
    <mergeCell ref="P7:P8"/>
    <mergeCell ref="C6:E6"/>
    <mergeCell ref="F6:M6"/>
    <mergeCell ref="N6:P6"/>
    <mergeCell ref="C7:C8"/>
    <mergeCell ref="D7:D8"/>
    <mergeCell ref="E7:E8"/>
    <mergeCell ref="F7:G7"/>
    <mergeCell ref="H7:H8"/>
    <mergeCell ref="K7:M7"/>
    <mergeCell ref="I7:J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6"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2022-05-16T15:39:52Z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1621004996</vt:lpwstr>
  </property>
  <property fmtid="{D5CDD505-2E9C-101B-9397-08002B2CF9AE}" pid="5" name="DLPManualFileClassificationVersion">
    <vt:lpwstr>11.6.0.76</vt:lpwstr>
  </property>
</Properties>
</file>